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mc:AlternateContent xmlns:mc="http://schemas.openxmlformats.org/markup-compatibility/2006">
    <mc:Choice Requires="x15">
      <x15ac:absPath xmlns:x15ac="http://schemas.microsoft.com/office/spreadsheetml/2010/11/ac" url="C:\Users\celina.iwan\Desktop\paliwoddzizna nowy\"/>
    </mc:Choice>
  </mc:AlternateContent>
  <bookViews>
    <workbookView xWindow="-120" yWindow="-120" windowWidth="29040" windowHeight="15840"/>
  </bookViews>
  <sheets>
    <sheet name="pakiet ...." sheetId="13" r:id="rId1"/>
  </sheets>
  <definedNames>
    <definedName name="_xlnm._FilterDatabase" localSheetId="0" hidden="1">'pakiet ....'!$A$1:$M$80</definedName>
    <definedName name="_xlnm.Print_Area" localSheetId="0">'pakiet ....'!$A$1:$K$79</definedName>
    <definedName name="_xlnm.Print_Titles" localSheetId="0">'pakiet ....'!$16:$16</definedName>
  </definedNames>
  <calcPr calcId="152511"/>
</workbook>
</file>

<file path=xl/calcChain.xml><?xml version="1.0" encoding="utf-8"?>
<calcChain xmlns="http://schemas.openxmlformats.org/spreadsheetml/2006/main">
  <c r="M72" i="13" l="1"/>
  <c r="N72" i="13" s="1"/>
  <c r="M71" i="13"/>
  <c r="N71" i="13" s="1"/>
  <c r="M70" i="13"/>
  <c r="N70" i="13" s="1"/>
  <c r="M69" i="13"/>
  <c r="N69" i="13" s="1"/>
  <c r="M68" i="13"/>
  <c r="N68" i="13" s="1"/>
  <c r="M66" i="13"/>
  <c r="N66" i="13" s="1"/>
  <c r="M65" i="13"/>
  <c r="N65" i="13" s="1"/>
  <c r="M64" i="13"/>
  <c r="N64" i="13" s="1"/>
  <c r="M62" i="13"/>
  <c r="N62" i="13" s="1"/>
  <c r="M61" i="13"/>
  <c r="N61" i="13" s="1"/>
  <c r="M59" i="13"/>
  <c r="N59" i="13" s="1"/>
  <c r="M58" i="13"/>
  <c r="N58" i="13" s="1"/>
  <c r="M57" i="13"/>
  <c r="N57" i="13" s="1"/>
  <c r="M55" i="13"/>
  <c r="N55" i="13" s="1"/>
  <c r="M54" i="13"/>
  <c r="N54" i="13" s="1"/>
  <c r="M53" i="13"/>
  <c r="N53" i="13" s="1"/>
  <c r="M51" i="13"/>
  <c r="N51" i="13" s="1"/>
  <c r="M50" i="13"/>
  <c r="N50" i="13" s="1"/>
  <c r="M49" i="13"/>
  <c r="N49" i="13" s="1"/>
  <c r="M47" i="13"/>
  <c r="N47" i="13" s="1"/>
  <c r="M46" i="13"/>
  <c r="N46" i="13" s="1"/>
  <c r="M45" i="13"/>
  <c r="N45" i="13" s="1"/>
  <c r="M43" i="13"/>
  <c r="N43" i="13" s="1"/>
  <c r="M42" i="13"/>
  <c r="N42" i="13" s="1"/>
  <c r="M41" i="13"/>
  <c r="N41" i="13" s="1"/>
  <c r="M39" i="13"/>
  <c r="N39" i="13" s="1"/>
  <c r="M38" i="13"/>
  <c r="N38" i="13" s="1"/>
  <c r="M37" i="13"/>
  <c r="N37" i="13" s="1"/>
  <c r="M36" i="13"/>
  <c r="N36" i="13" s="1"/>
  <c r="M35" i="13"/>
  <c r="N35" i="13" s="1"/>
  <c r="M34" i="13"/>
  <c r="N34" i="13" s="1"/>
  <c r="M33" i="13"/>
  <c r="N33" i="13" s="1"/>
  <c r="M32" i="13"/>
  <c r="N32" i="13" s="1"/>
  <c r="M31" i="13"/>
  <c r="N31" i="13" s="1"/>
  <c r="M30" i="13"/>
  <c r="N30" i="13" s="1"/>
  <c r="M29" i="13"/>
  <c r="N29" i="13" s="1"/>
  <c r="H28" i="13"/>
  <c r="M27" i="13"/>
  <c r="N27" i="13" s="1"/>
  <c r="M26" i="13"/>
  <c r="N26" i="13" s="1"/>
  <c r="M25" i="13"/>
  <c r="N25" i="13" s="1"/>
  <c r="H24" i="13"/>
  <c r="J24" i="13" s="1"/>
  <c r="H23" i="13"/>
  <c r="J23" i="13" s="1"/>
  <c r="H22" i="13"/>
  <c r="J22" i="13" s="1"/>
  <c r="H21" i="13"/>
  <c r="J21" i="13" s="1"/>
  <c r="M20" i="13"/>
  <c r="N20" i="13" s="1"/>
  <c r="M19" i="13"/>
  <c r="N19" i="13" s="1"/>
  <c r="M18" i="13"/>
  <c r="N18" i="13" s="1"/>
  <c r="M17" i="13"/>
  <c r="N17" i="13" s="1"/>
  <c r="D75" i="13" l="1"/>
  <c r="N73" i="13"/>
  <c r="D80" i="13" s="1"/>
  <c r="D76" i="13" l="1"/>
</calcChain>
</file>

<file path=xl/sharedStrings.xml><?xml version="1.0" encoding="utf-8"?>
<sst xmlns="http://schemas.openxmlformats.org/spreadsheetml/2006/main" count="210" uniqueCount="143">
  <si>
    <t>Skarb Państwa -</t>
  </si>
  <si>
    <t xml:space="preserve">Państwowe Gospodarstwo Leśne Lasy Państwowe
</t>
  </si>
  <si>
    <t xml:space="preserve">L.p.
</t>
  </si>
  <si>
    <t xml:space="preserve">Pozycja w standardzie RDLP
</t>
  </si>
  <si>
    <t xml:space="preserve">Czynność - opis prac
</t>
  </si>
  <si>
    <t xml:space="preserve">Jedn.
</t>
  </si>
  <si>
    <t xml:space="preserve">Ilość
</t>
  </si>
  <si>
    <t xml:space="preserve">Cena jednostkowa netto w PLN
</t>
  </si>
  <si>
    <t xml:space="preserve">Wartość całkowita netto w PLN
</t>
  </si>
  <si>
    <t xml:space="preserve">Stawka VAT
</t>
  </si>
  <si>
    <t xml:space="preserve">Wartość VAT w PLN
</t>
  </si>
  <si>
    <t xml:space="preserve">Wartość całkowita brutto w PLN
</t>
  </si>
  <si>
    <t xml:space="preserve">HA
</t>
  </si>
  <si>
    <t>HA</t>
  </si>
  <si>
    <t xml:space="preserve">WYK-PASR
</t>
  </si>
  <si>
    <t>Zdarcie pokrywy pasami</t>
  </si>
  <si>
    <t xml:space="preserve">KMTR
</t>
  </si>
  <si>
    <t>WYK-TAL40    WYK-TAL60    WYK-PL12    WYK-TALOK    POP-TAL</t>
  </si>
  <si>
    <t>Zdarcie pokrywy na talerzach 40cm x 40cm</t>
  </si>
  <si>
    <t xml:space="preserve">TSZT
</t>
  </si>
  <si>
    <t>PRZ-TALSA</t>
  </si>
  <si>
    <t>Przekopanie gleby na talerzach w miejscu sadzenia</t>
  </si>
  <si>
    <t xml:space="preserve">WYK-PASCZ
</t>
  </si>
  <si>
    <t>Wyorywanie bruzd pługiem leśnym typu LPZ na powierzchni powyżej 0,50 ha</t>
  </si>
  <si>
    <t xml:space="preserve">WYK-PA5CZ
</t>
  </si>
  <si>
    <t>Wyorywanie bruzd pługiem leśnym typu LPZ  na pow. do 0,5ha (np. gniazda)</t>
  </si>
  <si>
    <t xml:space="preserve">WYK-PASCP
</t>
  </si>
  <si>
    <t>Wyorywanie bruzd pługiem leśnym typu LPZ  pod okapem</t>
  </si>
  <si>
    <t xml:space="preserve">WYK-POGCZ
</t>
  </si>
  <si>
    <t>Wyorywanie bruzd pługiem leśnym typu LPZ  z pogłębiaczem na powierzchni powyżej 0,50 ha</t>
  </si>
  <si>
    <t xml:space="preserve">WYK-PA5GZ
</t>
  </si>
  <si>
    <t>Wyorywanie bruzd pługiem leśnym typu LPZ  z pogłębiaczem na pow. do 0,5 ha (np. gniazda)</t>
  </si>
  <si>
    <t>SPULBR-UC</t>
  </si>
  <si>
    <t xml:space="preserve">Spulchnianie gleby w bruzdach
</t>
  </si>
  <si>
    <t>KMTR</t>
  </si>
  <si>
    <t xml:space="preserve">SADZ-1M
</t>
  </si>
  <si>
    <t xml:space="preserve">Sadzenie 1 latek w jamkę
</t>
  </si>
  <si>
    <t xml:space="preserve">SADZ-WM
</t>
  </si>
  <si>
    <t>Sadzenie wielolatek w jamkę</t>
  </si>
  <si>
    <t xml:space="preserve">SADZ-WB
</t>
  </si>
  <si>
    <t>Sadzenie wielolatek z bryłką w jamkę</t>
  </si>
  <si>
    <t>TSZT</t>
  </si>
  <si>
    <t>8%</t>
  </si>
  <si>
    <t xml:space="preserve">SAD-B&lt;150
</t>
  </si>
  <si>
    <t>Sadzenie sadzonek z zakrytym systemem korzeniowym o bryłce do 150cm³</t>
  </si>
  <si>
    <t xml:space="preserve">TRAN-SAD8
</t>
  </si>
  <si>
    <t xml:space="preserve">Dowóz sadzonek
</t>
  </si>
  <si>
    <t>H</t>
  </si>
  <si>
    <t>23%</t>
  </si>
  <si>
    <t>M3</t>
  </si>
  <si>
    <t xml:space="preserve">CW-SZTIL
</t>
  </si>
  <si>
    <t xml:space="preserve">Czyszczenia wczesne w uprawach z sadzenia i siewów sztucznych iglastych lub liściastych
</t>
  </si>
  <si>
    <t xml:space="preserve">ZAB-REPEL
</t>
  </si>
  <si>
    <t xml:space="preserve">Zabezpieczenie upraw przed zwierzyną przy użyciu repelentów
</t>
  </si>
  <si>
    <t xml:space="preserve">SZT
</t>
  </si>
  <si>
    <t xml:space="preserve">HM
</t>
  </si>
  <si>
    <t xml:space="preserve">GRODZ-SR
</t>
  </si>
  <si>
    <t xml:space="preserve">Grodzenie upraw przed zwierzyną siatką rozbiórkową
</t>
  </si>
  <si>
    <t>WYK-SLUPL</t>
  </si>
  <si>
    <t xml:space="preserve">Przygotowanie słupków liściastych
</t>
  </si>
  <si>
    <t>GRODZ-DEP</t>
  </si>
  <si>
    <t>Demontaż (likwidacja) ogrodzeń – z pozostawieniem słupków</t>
  </si>
  <si>
    <t xml:space="preserve">NAPR-BUD
</t>
  </si>
  <si>
    <t xml:space="preserve">Naprawa starych budek lęgowych i schronów dla nietoperzy
</t>
  </si>
  <si>
    <t xml:space="preserve">CZYSZ-BUD
</t>
  </si>
  <si>
    <t>Czyszczenie budek lęgowych i schronów dla nietoperzy</t>
  </si>
  <si>
    <t>UDSN-SO</t>
  </si>
  <si>
    <t>Układanie drobnicy w stosy niewymiarowe celem zrębkowania SO</t>
  </si>
  <si>
    <t>UDSN-ŚW</t>
  </si>
  <si>
    <t>Układanie drobnicy w stosy niewymiarowe celem zrębkowania ŚW</t>
  </si>
  <si>
    <t xml:space="preserve">Cięcia zupełne - rębne (rębnie I)
IA, IAK, IB, IBK, IC, ICK, IAS, IBS, ICS
</t>
  </si>
  <si>
    <t>CWDPN             CWDPG</t>
  </si>
  <si>
    <t xml:space="preserve">Całkowity wyrób drewna pilarką
</t>
  </si>
  <si>
    <t xml:space="preserve">M3
</t>
  </si>
  <si>
    <t xml:space="preserve">CWDMN CWDMG
</t>
  </si>
  <si>
    <t xml:space="preserve">Mechaniczne pozyskanie drewna harwester
</t>
  </si>
  <si>
    <t xml:space="preserve">CWDN-D CWDG-D
</t>
  </si>
  <si>
    <t xml:space="preserve">Całkowity wyrób drewna
</t>
  </si>
  <si>
    <t xml:space="preserve">Pozostałe cięcia rębne – realizowane w ramach rębni
IIA, IIAK, IIAU, IIAUK, IIB, IIBK, IIBU, IIBUK, IIC, IICK, IICU, IICUK, IID, IIDK, IIDU, IIDUK, IIIA, IIIAK, IIIAU, IIIAUK IIIB, IIIBK, IIIBU, IIIBUK, IVA, IVAK, IVAU, IVAUK, IVB, IVBK, IVBU, IVBUK, IVC, IVCK, IVCU, IVCUK, IVD, IVDK, IVDU, IVDUK, V, VK, IIAS, IIAUS, IIBS, IIBUS, IICS, IICUS, IIDS, IIDUS, IIIAS, IIIAUS, IIIBS, IIIBUS, IVAS, IVAUS, IVBS, IVBUS, IVCS, IVCUS, IVDS, IVDUS, VS
</t>
  </si>
  <si>
    <t xml:space="preserve">CWDPN
CWDPG
</t>
  </si>
  <si>
    <t xml:space="preserve">CWDMN
CWDMG
</t>
  </si>
  <si>
    <t>Mechaniczne pozyskanie drewna harwester</t>
  </si>
  <si>
    <t xml:space="preserve">CWDN-D
CWDG-D
</t>
  </si>
  <si>
    <t>Trzebieże późne i cięcia sanitarno–selekcyjne, CSS, CSSK, TPN, TPNK, TPP, TPPK</t>
  </si>
  <si>
    <t xml:space="preserve">CWDPN 
CWDPG
</t>
  </si>
  <si>
    <t xml:space="preserve">CWDN-D
CWDG-D 
</t>
  </si>
  <si>
    <t xml:space="preserve">Trzebieże wczesne i czyszczenia późne, CP-P, CP-PK, TWN, TWNK, TWP, TWPK
</t>
  </si>
  <si>
    <t xml:space="preserve">Cięcia przygodne i pozostałe, DRZEW, DRZEWK, PŁAZ, PŁAZK, PR, PRK, PRZEST, PRZESTK, PTP, PTPK, PTW, PTWK, UPRZPOZ, UPRZPOZK, ZADRZEW
</t>
  </si>
  <si>
    <t xml:space="preserve">Zrywka drewna
</t>
  </si>
  <si>
    <t xml:space="preserve">ZRYWKA
</t>
  </si>
  <si>
    <t>W-PODS</t>
  </si>
  <si>
    <t xml:space="preserve">Wycinanie podszytów na szlakach zrywkowych w okresie jesienno – zimowym. </t>
  </si>
  <si>
    <t>Podwóz drewna</t>
  </si>
  <si>
    <t>PODWOZ-D1</t>
  </si>
  <si>
    <t xml:space="preserve">Podwóz drewna do 500 m
</t>
  </si>
  <si>
    <t xml:space="preserve">PODWOZ-D2
</t>
  </si>
  <si>
    <t xml:space="preserve">Podwóz drewna do 1000 m
</t>
  </si>
  <si>
    <t xml:space="preserve">PODWOZ-D3
</t>
  </si>
  <si>
    <t xml:space="preserve">Podwóz drewna powyżej 1000 m
</t>
  </si>
  <si>
    <t xml:space="preserve">Pozostałe prace godzinowe z pozyskania i zrywki drewna
</t>
  </si>
  <si>
    <t xml:space="preserve">GODZ POZ
</t>
  </si>
  <si>
    <t xml:space="preserve">Prace wykonywane ręcznie z użyciem pilarki
</t>
  </si>
  <si>
    <t xml:space="preserve">H
</t>
  </si>
  <si>
    <t>GODZ RH8</t>
  </si>
  <si>
    <t xml:space="preserve">Prace wykonywane ręcznie </t>
  </si>
  <si>
    <t xml:space="preserve">GODZ RH23 </t>
  </si>
  <si>
    <t>GODZ MH8</t>
  </si>
  <si>
    <t xml:space="preserve">Prace wykonywane ciągnikiem </t>
  </si>
  <si>
    <t>GODZ MH23</t>
  </si>
  <si>
    <t>Cena łączna netto w PLN</t>
  </si>
  <si>
    <t>Cena łączna brutto w PLN</t>
  </si>
  <si>
    <t>Załącznik nr 2 do SIWZ</t>
  </si>
  <si>
    <t>(Nazwa i adres wykonawcy)</t>
  </si>
  <si>
    <t xml:space="preserve">KOSZTORYS OFERTOWY
</t>
  </si>
  <si>
    <t>I.2.1</t>
  </si>
  <si>
    <t>I.2.2</t>
  </si>
  <si>
    <t>I.2.4</t>
  </si>
  <si>
    <t>I.3.1                                             I.3.2</t>
  </si>
  <si>
    <t>I.3.6</t>
  </si>
  <si>
    <t>I.4.2</t>
  </si>
  <si>
    <t>I.4.4</t>
  </si>
  <si>
    <t>I.4.6</t>
  </si>
  <si>
    <t>I.5.6</t>
  </si>
  <si>
    <t>II.1.1</t>
  </si>
  <si>
    <t>II.10.1</t>
  </si>
  <si>
    <t>II.10.2</t>
  </si>
  <si>
    <t>II.11.3</t>
  </si>
  <si>
    <t>II.13.2</t>
  </si>
  <si>
    <t>II.13.3</t>
  </si>
  <si>
    <t>II.12.2</t>
  </si>
  <si>
    <t>III.1</t>
  </si>
  <si>
    <t>III.2.1</t>
  </si>
  <si>
    <t>III.4.1</t>
  </si>
  <si>
    <t>III.3.1</t>
  </si>
  <si>
    <t>III.5.1</t>
  </si>
  <si>
    <t>Nadleśnictwo Golub-Dobrzyń</t>
  </si>
  <si>
    <t>Konstancjewo 3a, 87-400 Golub-Dobrzyn</t>
  </si>
  <si>
    <t>19</t>
  </si>
  <si>
    <t>20</t>
  </si>
  <si>
    <t>21</t>
  </si>
  <si>
    <t>22</t>
  </si>
  <si>
    <t>23</t>
  </si>
  <si>
    <r>
      <t>Wykonywanie usług z zkaresu gospodarki lesnej naterenie Nadlesnictwa Golub-Dobrzyń</t>
    </r>
    <r>
      <rPr>
        <sz val="14"/>
        <rFont val="Times New Roman"/>
        <family val="1"/>
        <charset val="238"/>
      </rPr>
      <t xml:space="preserve"> -obszar Lesnictwa Paliwodzizna</t>
    </r>
    <r>
      <rPr>
        <sz val="14"/>
        <color rgb="FF333333"/>
        <rFont val="Times New Roman"/>
        <family val="1"/>
        <charset val="238"/>
      </rPr>
      <t xml:space="preserve"> , składamy niniejszym ofertę  i oferujemy następujące ceny jednostkowe za usługi wchodzące w skład tej części zamówienia:</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</si>
</sst>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zł&quot;_-;\-* #,##0.00\ &quot;zł&quot;_-;_-* &quot;-&quot;??\ &quot;zł&quot;_-;_-@_-"/>
  </numFmts>
  <fonts count="22" x14ac:knownFonts="1">
    <font>
      <sz val="10"/>
      <color rgb="FF000000"/>
      <name val="Arial"/>
    </font>
    <font>
      <sz val="9"/>
      <color rgb="FF333333"/>
      <name val="Arial"/>
      <family val="2"/>
      <charset val="238"/>
    </font>
    <font>
      <b/>
      <sz val="10"/>
      <color rgb="FF333333"/>
      <name val="Times New Roman"/>
      <family val="1"/>
      <charset val="238"/>
    </font>
    <font>
      <sz val="10"/>
      <color rgb="FF333333"/>
      <name val="Times New Roman"/>
      <family val="1"/>
      <charset val="238"/>
    </font>
    <font>
      <b/>
      <i/>
      <sz val="12"/>
      <color rgb="FF333333"/>
      <name val="Times New Roman"/>
      <family val="1"/>
      <charset val="238"/>
    </font>
    <font>
      <sz val="12"/>
      <color rgb="FF333333"/>
      <name val="Arial"/>
      <family val="2"/>
      <charset val="238"/>
    </font>
    <font>
      <sz val="10"/>
      <color rgb="FF000000"/>
      <name val="Arial"/>
      <family val="2"/>
      <charset val="238"/>
    </font>
    <font>
      <b/>
      <sz val="12"/>
      <color rgb="FF333333"/>
      <name val="Times New Roman"/>
      <family val="1"/>
      <charset val="238"/>
    </font>
    <font>
      <sz val="14"/>
      <color rgb="FF333333"/>
      <name val="Times New Roman"/>
      <family val="1"/>
      <charset val="238"/>
    </font>
    <font>
      <b/>
      <sz val="18"/>
      <color rgb="FF333333"/>
      <name val="Times New Roman"/>
      <family val="1"/>
      <charset val="238"/>
    </font>
    <font>
      <b/>
      <sz val="11"/>
      <color rgb="FF333333"/>
      <name val="Times New Roman"/>
      <family val="1"/>
      <charset val="238"/>
    </font>
    <font>
      <sz val="14"/>
      <name val="Times New Roman"/>
      <family val="1"/>
      <charset val="238"/>
    </font>
    <font>
      <b/>
      <sz val="10"/>
      <color rgb="FF333333"/>
      <name val="Times New Roman"/>
      <family val="1"/>
      <charset val="238"/>
    </font>
    <font>
      <b/>
      <sz val="14"/>
      <color rgb="FF333333"/>
      <name val="Arial"/>
      <family val="2"/>
      <charset val="238"/>
    </font>
    <font>
      <b/>
      <sz val="14"/>
      <color rgb="FF333333"/>
      <name val="Times New Roman"/>
      <family val="1"/>
      <charset val="238"/>
    </font>
    <font>
      <b/>
      <sz val="14"/>
      <color rgb="FF000000"/>
      <name val="Arial"/>
      <family val="2"/>
      <charset val="238"/>
    </font>
    <font>
      <sz val="22"/>
      <color rgb="FFFF0000"/>
      <name val="Arial"/>
      <family val="2"/>
      <charset val="238"/>
    </font>
    <font>
      <sz val="12"/>
      <color theme="1"/>
      <name val="Times New Roman"/>
      <family val="1"/>
      <charset val="238"/>
    </font>
    <font>
      <b/>
      <sz val="10"/>
      <color theme="1"/>
      <name val="Times New Roman"/>
      <family val="1"/>
      <charset val="238"/>
    </font>
    <font>
      <sz val="9"/>
      <color theme="1"/>
      <name val="Times New Roman"/>
      <family val="1"/>
      <charset val="238"/>
    </font>
    <font>
      <b/>
      <sz val="9"/>
      <color theme="1"/>
      <name val="Times New Roman"/>
      <family val="1"/>
      <charset val="238"/>
    </font>
    <font>
      <sz val="9"/>
      <color theme="1"/>
      <name val="Arial"/>
      <family val="2"/>
      <charset val="238"/>
    </font>
  </fonts>
  <fills count="7">
    <fill>
      <patternFill patternType="none"/>
    </fill>
    <fill>
      <patternFill patternType="gray125"/>
    </fill>
    <fill>
      <patternFill patternType="solid">
        <fgColor rgb="FFFFFFFF"/>
        <bgColor rgb="FFFFFFFF"/>
      </patternFill>
    </fill>
    <fill>
      <patternFill patternType="solid">
        <fgColor theme="0" tint="-4.9989318521683403E-2"/>
        <bgColor rgb="FFFFFFFF"/>
      </patternFill>
    </fill>
    <fill>
      <patternFill patternType="solid">
        <fgColor theme="0"/>
        <bgColor rgb="FFFFFFFF"/>
      </patternFill>
    </fill>
    <fill>
      <patternFill patternType="solid">
        <fgColor rgb="FFFFFF00"/>
        <bgColor rgb="FFFFFFFF"/>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44" fontId="6" fillId="0" borderId="0" applyFont="0" applyFill="0" applyBorder="0" applyAlignment="0" applyProtection="0"/>
    <xf numFmtId="9" fontId="6" fillId="0" borderId="0" applyFont="0" applyFill="0" applyBorder="0" applyAlignment="0" applyProtection="0"/>
  </cellStyleXfs>
  <cellXfs count="147">
    <xf numFmtId="0" fontId="0" fillId="0" borderId="0" xfId="0"/>
    <xf numFmtId="0" fontId="1" fillId="2" borderId="0" xfId="0" applyFont="1" applyFill="1" applyAlignment="1">
      <alignment horizontal="left"/>
    </xf>
    <xf numFmtId="49" fontId="4" fillId="2" borderId="0" xfId="0" applyNumberFormat="1" applyFont="1" applyFill="1" applyBorder="1" applyAlignment="1">
      <alignment horizontal="center" vertical="center"/>
    </xf>
    <xf numFmtId="49" fontId="3" fillId="2" borderId="0" xfId="0" applyNumberFormat="1" applyFont="1" applyFill="1" applyBorder="1" applyAlignment="1">
      <alignment horizontal="center" vertical="center"/>
    </xf>
    <xf numFmtId="49" fontId="4" fillId="2" borderId="0" xfId="0" applyNumberFormat="1" applyFont="1" applyFill="1" applyBorder="1" applyAlignment="1">
      <alignment vertical="center"/>
    </xf>
    <xf numFmtId="49" fontId="3" fillId="2" borderId="0" xfId="0" applyNumberFormat="1" applyFont="1" applyFill="1" applyBorder="1" applyAlignment="1">
      <alignment vertical="center"/>
    </xf>
    <xf numFmtId="49" fontId="2" fillId="2" borderId="0" xfId="0" applyNumberFormat="1" applyFont="1" applyFill="1" applyAlignment="1">
      <alignment vertical="center"/>
    </xf>
    <xf numFmtId="49" fontId="2" fillId="2" borderId="0" xfId="0" applyNumberFormat="1" applyFont="1" applyFill="1" applyBorder="1" applyAlignment="1"/>
    <xf numFmtId="49" fontId="5" fillId="2" borderId="0" xfId="0" applyNumberFormat="1" applyFont="1" applyFill="1" applyAlignment="1">
      <alignment vertical="center" wrapText="1"/>
    </xf>
    <xf numFmtId="0" fontId="1" fillId="2" borderId="0" xfId="0" applyFont="1" applyFill="1" applyAlignment="1">
      <alignment horizontal="center" vertical="center"/>
    </xf>
    <xf numFmtId="0" fontId="0" fillId="0" borderId="0" xfId="0" applyAlignment="1">
      <alignment horizontal="center" vertical="center"/>
    </xf>
    <xf numFmtId="0" fontId="7" fillId="3" borderId="2"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1" fillId="2" borderId="0" xfId="0" applyFont="1" applyFill="1" applyBorder="1" applyAlignment="1">
      <alignment horizontal="left"/>
    </xf>
    <xf numFmtId="49" fontId="14" fillId="2" borderId="0" xfId="0" applyNumberFormat="1" applyFont="1" applyFill="1" applyBorder="1" applyAlignment="1">
      <alignment horizontal="left"/>
    </xf>
    <xf numFmtId="4" fontId="12" fillId="2" borderId="1" xfId="0" applyNumberFormat="1" applyFont="1" applyFill="1" applyBorder="1" applyAlignment="1">
      <alignment horizontal="center"/>
    </xf>
    <xf numFmtId="0" fontId="13" fillId="2" borderId="0" xfId="0" applyFont="1" applyFill="1" applyBorder="1" applyAlignment="1">
      <alignment horizontal="left"/>
    </xf>
    <xf numFmtId="49" fontId="14" fillId="2" borderId="0" xfId="0" applyNumberFormat="1" applyFont="1" applyFill="1" applyBorder="1" applyAlignment="1">
      <alignment horizontal="left" vertical="center"/>
    </xf>
    <xf numFmtId="4" fontId="14" fillId="2" borderId="0" xfId="1" applyNumberFormat="1" applyFont="1" applyFill="1" applyBorder="1" applyAlignment="1" applyProtection="1">
      <alignment horizontal="left" vertical="center"/>
      <protection locked="0"/>
    </xf>
    <xf numFmtId="0" fontId="15" fillId="0" borderId="0" xfId="0" applyFont="1" applyBorder="1" applyAlignment="1">
      <alignment horizontal="left"/>
    </xf>
    <xf numFmtId="0" fontId="14" fillId="0" borderId="0" xfId="0" applyFont="1" applyFill="1" applyBorder="1" applyAlignment="1">
      <alignment horizontal="left" vertical="center" wrapText="1"/>
    </xf>
    <xf numFmtId="4" fontId="13" fillId="2" borderId="0" xfId="0" applyNumberFormat="1" applyFont="1" applyFill="1" applyBorder="1" applyAlignment="1">
      <alignment horizontal="left"/>
    </xf>
    <xf numFmtId="0" fontId="16" fillId="0" borderId="0" xfId="0" applyFont="1"/>
    <xf numFmtId="0" fontId="13" fillId="2" borderId="0" xfId="0" applyFont="1" applyFill="1" applyBorder="1" applyAlignment="1" applyProtection="1">
      <alignment horizontal="left"/>
    </xf>
    <xf numFmtId="49" fontId="14" fillId="2" borderId="0" xfId="0" applyNumberFormat="1" applyFont="1" applyFill="1" applyBorder="1" applyAlignment="1" applyProtection="1">
      <alignment horizontal="left" vertical="center"/>
    </xf>
    <xf numFmtId="0" fontId="14" fillId="0" borderId="0" xfId="0" applyFont="1" applyFill="1" applyBorder="1" applyAlignment="1" applyProtection="1">
      <alignment horizontal="left" vertical="center" wrapText="1"/>
    </xf>
    <xf numFmtId="4" fontId="14" fillId="2" borderId="0" xfId="1" applyNumberFormat="1" applyFont="1" applyFill="1" applyBorder="1" applyAlignment="1" applyProtection="1">
      <alignment horizontal="left" vertical="center"/>
    </xf>
    <xf numFmtId="49" fontId="14" fillId="2" borderId="0" xfId="0" applyNumberFormat="1" applyFont="1" applyFill="1" applyBorder="1" applyAlignment="1" applyProtection="1">
      <alignment horizontal="left"/>
    </xf>
    <xf numFmtId="0" fontId="15" fillId="0" borderId="0" xfId="0" applyFont="1" applyBorder="1" applyAlignment="1" applyProtection="1">
      <alignment horizontal="left"/>
    </xf>
    <xf numFmtId="0" fontId="1" fillId="5" borderId="0" xfId="0" applyFont="1" applyFill="1" applyAlignment="1">
      <alignment horizontal="left"/>
    </xf>
    <xf numFmtId="4" fontId="14" fillId="5" borderId="0" xfId="1" applyNumberFormat="1" applyFont="1" applyFill="1" applyBorder="1" applyAlignment="1" applyProtection="1">
      <alignment horizontal="left" vertical="center"/>
    </xf>
    <xf numFmtId="4" fontId="14" fillId="5" borderId="0" xfId="1" applyNumberFormat="1" applyFont="1" applyFill="1" applyBorder="1" applyAlignment="1" applyProtection="1">
      <alignment horizontal="left" vertical="center"/>
      <protection locked="0"/>
    </xf>
    <xf numFmtId="4" fontId="0" fillId="0" borderId="0" xfId="0" applyNumberFormat="1"/>
    <xf numFmtId="0" fontId="1" fillId="4" borderId="0" xfId="0" applyFont="1" applyFill="1" applyAlignment="1">
      <alignment horizontal="left"/>
    </xf>
    <xf numFmtId="4" fontId="17" fillId="4" borderId="12" xfId="0" applyNumberFormat="1" applyFont="1" applyFill="1" applyBorder="1" applyAlignment="1">
      <alignment horizontal="right" vertical="center"/>
    </xf>
    <xf numFmtId="4" fontId="17" fillId="4" borderId="8" xfId="0" applyNumberFormat="1" applyFont="1" applyFill="1" applyBorder="1" applyAlignment="1" applyProtection="1">
      <alignment horizontal="right" vertical="center"/>
      <protection locked="0"/>
    </xf>
    <xf numFmtId="9" fontId="17" fillId="4" borderId="8" xfId="0" applyNumberFormat="1" applyFont="1" applyFill="1" applyBorder="1" applyAlignment="1" applyProtection="1">
      <alignment horizontal="center" vertical="center"/>
      <protection locked="0"/>
    </xf>
    <xf numFmtId="4" fontId="17" fillId="4" borderId="8" xfId="0" applyNumberFormat="1" applyFont="1" applyFill="1" applyBorder="1" applyAlignment="1">
      <alignment vertical="center"/>
    </xf>
    <xf numFmtId="4" fontId="17" fillId="4" borderId="23" xfId="0" applyNumberFormat="1" applyFont="1" applyFill="1" applyBorder="1" applyAlignment="1">
      <alignment vertical="center"/>
    </xf>
    <xf numFmtId="0" fontId="1" fillId="4" borderId="0" xfId="0" applyFont="1" applyFill="1" applyAlignment="1">
      <alignment horizontal="center" vertical="center"/>
    </xf>
    <xf numFmtId="0" fontId="18" fillId="6" borderId="8" xfId="0" applyFont="1" applyFill="1" applyBorder="1" applyAlignment="1">
      <alignment horizontal="center" vertical="center"/>
    </xf>
    <xf numFmtId="0" fontId="18" fillId="6" borderId="12" xfId="0" applyFont="1" applyFill="1" applyBorder="1" applyAlignment="1">
      <alignment horizontal="center" vertical="center"/>
    </xf>
    <xf numFmtId="0" fontId="19" fillId="4" borderId="8" xfId="0" applyFont="1" applyFill="1" applyBorder="1" applyAlignment="1">
      <alignment horizontal="center" vertical="center" wrapText="1"/>
    </xf>
    <xf numFmtId="49" fontId="19" fillId="4" borderId="8" xfId="0" applyNumberFormat="1" applyFont="1" applyFill="1" applyBorder="1" applyAlignment="1">
      <alignment vertical="center" wrapText="1"/>
    </xf>
    <xf numFmtId="4" fontId="17" fillId="4" borderId="8" xfId="0" applyNumberFormat="1" applyFont="1" applyFill="1" applyBorder="1" applyAlignment="1" applyProtection="1">
      <alignment horizontal="right" vertical="center"/>
    </xf>
    <xf numFmtId="49" fontId="19" fillId="4" borderId="8" xfId="0" applyNumberFormat="1" applyFont="1" applyFill="1" applyBorder="1" applyAlignment="1">
      <alignment horizontal="center" vertical="center"/>
    </xf>
    <xf numFmtId="0" fontId="19" fillId="4" borderId="8" xfId="0" applyFont="1" applyFill="1" applyBorder="1" applyAlignment="1">
      <alignment vertical="center" wrapText="1"/>
    </xf>
    <xf numFmtId="0" fontId="18" fillId="6" borderId="1" xfId="0" applyFont="1" applyFill="1" applyBorder="1" applyAlignment="1">
      <alignment horizontal="center" vertical="center"/>
    </xf>
    <xf numFmtId="0" fontId="18" fillId="6" borderId="8" xfId="0" applyFont="1" applyFill="1" applyBorder="1" applyAlignment="1">
      <alignment horizontal="center" vertical="center" wrapText="1"/>
    </xf>
    <xf numFmtId="0" fontId="18" fillId="6" borderId="12" xfId="0" applyFont="1" applyFill="1" applyBorder="1" applyAlignment="1">
      <alignment horizontal="center" vertical="center" wrapText="1"/>
    </xf>
    <xf numFmtId="49" fontId="19" fillId="4" borderId="7" xfId="0" applyNumberFormat="1" applyFont="1" applyFill="1" applyBorder="1" applyAlignment="1">
      <alignment horizontal="center" vertical="center" wrapText="1"/>
    </xf>
    <xf numFmtId="0" fontId="19" fillId="4" borderId="7" xfId="0" applyFont="1" applyFill="1" applyBorder="1" applyAlignment="1">
      <alignment vertical="center" wrapText="1"/>
    </xf>
    <xf numFmtId="0" fontId="19" fillId="4" borderId="7" xfId="0" applyFont="1" applyFill="1" applyBorder="1" applyAlignment="1">
      <alignment horizontal="center" vertical="center" wrapText="1"/>
    </xf>
    <xf numFmtId="4" fontId="17" fillId="4" borderId="6" xfId="0" applyNumberFormat="1" applyFont="1" applyFill="1" applyBorder="1" applyAlignment="1">
      <alignment vertical="center"/>
    </xf>
    <xf numFmtId="9" fontId="17" fillId="4" borderId="8" xfId="2" applyNumberFormat="1" applyFont="1" applyFill="1" applyBorder="1" applyAlignment="1" applyProtection="1">
      <alignment horizontal="center" vertical="center"/>
      <protection locked="0"/>
    </xf>
    <xf numFmtId="0" fontId="19" fillId="4" borderId="16" xfId="0" applyFont="1" applyFill="1" applyBorder="1" applyAlignment="1">
      <alignment horizontal="center" vertical="center" wrapText="1"/>
    </xf>
    <xf numFmtId="0" fontId="19" fillId="4" borderId="16" xfId="0" applyFont="1" applyFill="1" applyBorder="1" applyAlignment="1">
      <alignment vertical="center" wrapText="1"/>
    </xf>
    <xf numFmtId="4" fontId="17" fillId="4" borderId="19" xfId="0" applyNumberFormat="1" applyFont="1" applyFill="1" applyBorder="1" applyAlignment="1">
      <alignment vertical="center"/>
    </xf>
    <xf numFmtId="0" fontId="19" fillId="4" borderId="15" xfId="0" applyFont="1" applyFill="1" applyBorder="1" applyAlignment="1">
      <alignment horizontal="center" vertical="center" wrapText="1"/>
    </xf>
    <xf numFmtId="0" fontId="19" fillId="4" borderId="9" xfId="0" applyFont="1" applyFill="1" applyBorder="1" applyAlignment="1">
      <alignment horizontal="center" vertical="center" wrapText="1"/>
    </xf>
    <xf numFmtId="0" fontId="18" fillId="6" borderId="7" xfId="0" applyFont="1" applyFill="1" applyBorder="1" applyAlignment="1">
      <alignment vertical="center"/>
    </xf>
    <xf numFmtId="0" fontId="18" fillId="6" borderId="16" xfId="0" applyFont="1" applyFill="1" applyBorder="1" applyAlignment="1">
      <alignment vertical="center"/>
    </xf>
    <xf numFmtId="49" fontId="18" fillId="6" borderId="24" xfId="0" applyNumberFormat="1" applyFont="1" applyFill="1" applyBorder="1" applyAlignment="1">
      <alignment horizontal="center" vertical="center"/>
    </xf>
    <xf numFmtId="49" fontId="19" fillId="4" borderId="16" xfId="0" applyNumberFormat="1" applyFont="1" applyFill="1" applyBorder="1" applyAlignment="1">
      <alignment horizontal="center" vertical="center" wrapText="1"/>
    </xf>
    <xf numFmtId="49" fontId="19" fillId="4" borderId="16" xfId="0" applyNumberFormat="1" applyFont="1" applyFill="1" applyBorder="1" applyAlignment="1">
      <alignment vertical="center" wrapText="1"/>
    </xf>
    <xf numFmtId="49" fontId="19" fillId="4" borderId="16" xfId="0" applyNumberFormat="1" applyFont="1" applyFill="1" applyBorder="1" applyAlignment="1">
      <alignment horizontal="center" vertical="center"/>
    </xf>
    <xf numFmtId="0" fontId="18" fillId="6" borderId="8" xfId="0" applyFont="1" applyFill="1" applyBorder="1" applyAlignment="1">
      <alignment vertical="center"/>
    </xf>
    <xf numFmtId="4" fontId="17" fillId="4" borderId="29" xfId="0" applyNumberFormat="1" applyFont="1" applyFill="1" applyBorder="1" applyAlignment="1">
      <alignment horizontal="right" vertical="center"/>
    </xf>
    <xf numFmtId="4" fontId="17" fillId="4" borderId="15" xfId="0" applyNumberFormat="1" applyFont="1" applyFill="1" applyBorder="1" applyAlignment="1" applyProtection="1">
      <alignment horizontal="right" vertical="center"/>
      <protection locked="0"/>
    </xf>
    <xf numFmtId="4" fontId="17" fillId="4" borderId="15" xfId="0" applyNumberFormat="1" applyFont="1" applyFill="1" applyBorder="1" applyAlignment="1" applyProtection="1">
      <alignment horizontal="right" vertical="center"/>
    </xf>
    <xf numFmtId="9" fontId="17" fillId="4" borderId="15" xfId="0" applyNumberFormat="1" applyFont="1" applyFill="1" applyBorder="1" applyAlignment="1" applyProtection="1">
      <alignment horizontal="center" vertical="center"/>
      <protection locked="0"/>
    </xf>
    <xf numFmtId="4" fontId="17" fillId="4" borderId="15" xfId="0" applyNumberFormat="1" applyFont="1" applyFill="1" applyBorder="1" applyAlignment="1">
      <alignment vertical="center"/>
    </xf>
    <xf numFmtId="4" fontId="17" fillId="4" borderId="30" xfId="0" applyNumberFormat="1" applyFont="1" applyFill="1" applyBorder="1" applyAlignment="1">
      <alignment vertical="center"/>
    </xf>
    <xf numFmtId="49" fontId="19" fillId="4" borderId="8" xfId="0" applyNumberFormat="1" applyFont="1" applyFill="1" applyBorder="1" applyAlignment="1">
      <alignment horizontal="center" vertical="center" wrapText="1"/>
    </xf>
    <xf numFmtId="4" fontId="17" fillId="4" borderId="22" xfId="0" applyNumberFormat="1" applyFont="1" applyFill="1" applyBorder="1" applyAlignment="1">
      <alignment horizontal="right" vertical="center"/>
    </xf>
    <xf numFmtId="0" fontId="18" fillId="6" borderId="9" xfId="0" applyFont="1" applyFill="1" applyBorder="1" applyAlignment="1">
      <alignment vertical="center"/>
    </xf>
    <xf numFmtId="0" fontId="18" fillId="6" borderId="13" xfId="0" applyFont="1" applyFill="1" applyBorder="1" applyAlignment="1">
      <alignment horizontal="center" vertical="center"/>
    </xf>
    <xf numFmtId="49" fontId="19" fillId="4" borderId="9" xfId="0" applyNumberFormat="1" applyFont="1" applyFill="1" applyBorder="1" applyAlignment="1">
      <alignment horizontal="center" vertical="center" wrapText="1"/>
    </xf>
    <xf numFmtId="49" fontId="19" fillId="4" borderId="9" xfId="0" applyNumberFormat="1" applyFont="1" applyFill="1" applyBorder="1" applyAlignment="1">
      <alignment vertical="center" wrapText="1"/>
    </xf>
    <xf numFmtId="49" fontId="19" fillId="4" borderId="9" xfId="0" applyNumberFormat="1" applyFont="1" applyFill="1" applyBorder="1" applyAlignment="1">
      <alignment horizontal="center" vertical="center"/>
    </xf>
    <xf numFmtId="4" fontId="17" fillId="4" borderId="31" xfId="0" applyNumberFormat="1" applyFont="1" applyFill="1" applyBorder="1" applyAlignment="1">
      <alignment horizontal="right" vertical="center"/>
    </xf>
    <xf numFmtId="4" fontId="17" fillId="4" borderId="9" xfId="0" applyNumberFormat="1" applyFont="1" applyFill="1" applyBorder="1" applyAlignment="1" applyProtection="1">
      <alignment horizontal="right" vertical="center"/>
      <protection locked="0"/>
    </xf>
    <xf numFmtId="4" fontId="17" fillId="4" borderId="9" xfId="0" applyNumberFormat="1" applyFont="1" applyFill="1" applyBorder="1" applyAlignment="1" applyProtection="1">
      <alignment horizontal="right" vertical="center"/>
    </xf>
    <xf numFmtId="9" fontId="17" fillId="4" borderId="9" xfId="2" applyNumberFormat="1" applyFont="1" applyFill="1" applyBorder="1" applyAlignment="1" applyProtection="1">
      <alignment horizontal="center" vertical="center"/>
      <protection locked="0"/>
    </xf>
    <xf numFmtId="4" fontId="17" fillId="4" borderId="9" xfId="0" applyNumberFormat="1" applyFont="1" applyFill="1" applyBorder="1" applyAlignment="1">
      <alignment vertical="center"/>
    </xf>
    <xf numFmtId="4" fontId="17" fillId="4" borderId="32" xfId="0" applyNumberFormat="1" applyFont="1" applyFill="1" applyBorder="1" applyAlignment="1">
      <alignment vertical="center"/>
    </xf>
    <xf numFmtId="0" fontId="21" fillId="4" borderId="0" xfId="0" applyFont="1" applyFill="1" applyAlignment="1">
      <alignment horizontal="left"/>
    </xf>
    <xf numFmtId="0" fontId="21" fillId="4" borderId="0" xfId="0" applyFont="1" applyFill="1" applyAlignment="1">
      <alignment horizontal="center" vertical="center"/>
    </xf>
    <xf numFmtId="4" fontId="21" fillId="4" borderId="0" xfId="0" applyNumberFormat="1" applyFont="1" applyFill="1" applyAlignment="1">
      <alignment horizontal="center" vertical="center"/>
    </xf>
    <xf numFmtId="49" fontId="2" fillId="2" borderId="1" xfId="0" applyNumberFormat="1" applyFont="1" applyFill="1" applyBorder="1" applyAlignment="1">
      <alignment horizontal="center"/>
    </xf>
    <xf numFmtId="4" fontId="14" fillId="2" borderId="0" xfId="1" applyNumberFormat="1" applyFont="1" applyFill="1" applyBorder="1" applyAlignment="1" applyProtection="1">
      <alignment horizontal="center" vertical="center"/>
      <protection locked="0"/>
    </xf>
    <xf numFmtId="49" fontId="18" fillId="6" borderId="7" xfId="0" applyNumberFormat="1" applyFont="1" applyFill="1" applyBorder="1" applyAlignment="1">
      <alignment horizontal="center" vertical="center"/>
    </xf>
    <xf numFmtId="49" fontId="18" fillId="6" borderId="8" xfId="0" applyNumberFormat="1" applyFont="1" applyFill="1" applyBorder="1" applyAlignment="1">
      <alignment horizontal="center" vertical="center"/>
    </xf>
    <xf numFmtId="49" fontId="18" fillId="6" borderId="16" xfId="0" applyNumberFormat="1" applyFont="1" applyFill="1" applyBorder="1" applyAlignment="1">
      <alignment horizontal="center" vertical="center"/>
    </xf>
    <xf numFmtId="49" fontId="18" fillId="6" borderId="11" xfId="0" applyNumberFormat="1" applyFont="1" applyFill="1" applyBorder="1" applyAlignment="1">
      <alignment horizontal="center" vertical="center"/>
    </xf>
    <xf numFmtId="49" fontId="18" fillId="6" borderId="12" xfId="0" applyNumberFormat="1" applyFont="1" applyFill="1" applyBorder="1" applyAlignment="1">
      <alignment horizontal="center" vertical="center"/>
    </xf>
    <xf numFmtId="49" fontId="18" fillId="6" borderId="24" xfId="0" applyNumberFormat="1" applyFont="1" applyFill="1" applyBorder="1" applyAlignment="1">
      <alignment horizontal="center" vertical="center"/>
    </xf>
    <xf numFmtId="0" fontId="20" fillId="4" borderId="14" xfId="0" applyFont="1" applyFill="1" applyBorder="1" applyAlignment="1">
      <alignment horizontal="center" vertical="center" wrapText="1"/>
    </xf>
    <xf numFmtId="0" fontId="20" fillId="4" borderId="10" xfId="0" applyFont="1" applyFill="1" applyBorder="1" applyAlignment="1">
      <alignment horizontal="center" vertical="center" wrapText="1"/>
    </xf>
    <xf numFmtId="0" fontId="20" fillId="4" borderId="25" xfId="0" applyFont="1" applyFill="1" applyBorder="1" applyAlignment="1">
      <alignment horizontal="center" vertical="center" wrapText="1"/>
    </xf>
    <xf numFmtId="4" fontId="14" fillId="2" borderId="0" xfId="1" applyNumberFormat="1" applyFont="1" applyFill="1" applyBorder="1" applyAlignment="1" applyProtection="1">
      <alignment horizontal="left" vertical="center"/>
    </xf>
    <xf numFmtId="0" fontId="18" fillId="6" borderId="8" xfId="0" applyFont="1" applyFill="1" applyBorder="1" applyAlignment="1">
      <alignment horizontal="center" vertical="center" wrapText="1"/>
    </xf>
    <xf numFmtId="0" fontId="18" fillId="6" borderId="12" xfId="0" applyFont="1" applyFill="1" applyBorder="1" applyAlignment="1">
      <alignment horizontal="center" vertical="center" wrapText="1"/>
    </xf>
    <xf numFmtId="0" fontId="19" fillId="4" borderId="8" xfId="0" applyFont="1" applyFill="1" applyBorder="1" applyAlignment="1">
      <alignment horizontal="center" vertical="center" wrapText="1"/>
    </xf>
    <xf numFmtId="4" fontId="17" fillId="4" borderId="18" xfId="0" applyNumberFormat="1" applyFont="1" applyFill="1" applyBorder="1" applyAlignment="1">
      <alignment horizontal="right" vertical="center"/>
    </xf>
    <xf numFmtId="4" fontId="17" fillId="4" borderId="21" xfId="0" applyNumberFormat="1" applyFont="1" applyFill="1" applyBorder="1" applyAlignment="1">
      <alignment horizontal="right" vertical="center"/>
    </xf>
    <xf numFmtId="4" fontId="17" fillId="4" borderId="16" xfId="0" applyNumberFormat="1" applyFont="1" applyFill="1" applyBorder="1" applyAlignment="1" applyProtection="1">
      <alignment horizontal="right" vertical="center"/>
      <protection locked="0"/>
    </xf>
    <xf numFmtId="4" fontId="17" fillId="4" borderId="7" xfId="0" applyNumberFormat="1" applyFont="1" applyFill="1" applyBorder="1" applyAlignment="1" applyProtection="1">
      <alignment horizontal="right" vertical="center"/>
      <protection locked="0"/>
    </xf>
    <xf numFmtId="4" fontId="17" fillId="4" borderId="16" xfId="0" applyNumberFormat="1" applyFont="1" applyFill="1" applyBorder="1" applyAlignment="1" applyProtection="1">
      <alignment horizontal="right" vertical="center"/>
    </xf>
    <xf numFmtId="4" fontId="17" fillId="4" borderId="7" xfId="0" applyNumberFormat="1" applyFont="1" applyFill="1" applyBorder="1" applyAlignment="1" applyProtection="1">
      <alignment horizontal="right" vertical="center"/>
    </xf>
    <xf numFmtId="9" fontId="17" fillId="4" borderId="16" xfId="0" applyNumberFormat="1" applyFont="1" applyFill="1" applyBorder="1" applyAlignment="1" applyProtection="1">
      <alignment horizontal="center" vertical="center"/>
      <protection locked="0"/>
    </xf>
    <xf numFmtId="9" fontId="17" fillId="4" borderId="7" xfId="0" applyNumberFormat="1" applyFont="1" applyFill="1" applyBorder="1" applyAlignment="1" applyProtection="1">
      <alignment horizontal="center" vertical="center"/>
      <protection locked="0"/>
    </xf>
    <xf numFmtId="4" fontId="17" fillId="4" borderId="16" xfId="0" applyNumberFormat="1" applyFont="1" applyFill="1" applyBorder="1" applyAlignment="1">
      <alignment vertical="center"/>
    </xf>
    <xf numFmtId="4" fontId="17" fillId="4" borderId="7" xfId="0" applyNumberFormat="1" applyFont="1" applyFill="1" applyBorder="1" applyAlignment="1">
      <alignment vertical="center"/>
    </xf>
    <xf numFmtId="4" fontId="17" fillId="4" borderId="27" xfId="0" applyNumberFormat="1" applyFont="1" applyFill="1" applyBorder="1" applyAlignment="1">
      <alignment vertical="center"/>
    </xf>
    <xf numFmtId="4" fontId="17" fillId="4" borderId="26" xfId="0" applyNumberFormat="1" applyFont="1" applyFill="1" applyBorder="1" applyAlignment="1">
      <alignment vertical="center"/>
    </xf>
    <xf numFmtId="49" fontId="20" fillId="4" borderId="14" xfId="0" applyNumberFormat="1" applyFont="1" applyFill="1" applyBorder="1" applyAlignment="1">
      <alignment horizontal="center" vertical="center" wrapText="1"/>
    </xf>
    <xf numFmtId="49" fontId="20" fillId="4" borderId="10" xfId="0" applyNumberFormat="1" applyFont="1" applyFill="1" applyBorder="1" applyAlignment="1">
      <alignment horizontal="center" vertical="center" wrapText="1"/>
    </xf>
    <xf numFmtId="49" fontId="20" fillId="4" borderId="25" xfId="0" applyNumberFormat="1" applyFont="1" applyFill="1" applyBorder="1" applyAlignment="1">
      <alignment horizontal="center" vertical="center" wrapText="1"/>
    </xf>
    <xf numFmtId="4" fontId="17" fillId="4" borderId="20" xfId="0" applyNumberFormat="1" applyFont="1" applyFill="1" applyBorder="1" applyAlignment="1">
      <alignment horizontal="right" vertical="center"/>
    </xf>
    <xf numFmtId="4" fontId="17" fillId="4" borderId="17" xfId="0" applyNumberFormat="1" applyFont="1" applyFill="1" applyBorder="1" applyAlignment="1" applyProtection="1">
      <alignment horizontal="right" vertical="center"/>
      <protection locked="0"/>
    </xf>
    <xf numFmtId="4" fontId="17" fillId="4" borderId="17" xfId="0" applyNumberFormat="1" applyFont="1" applyFill="1" applyBorder="1" applyAlignment="1" applyProtection="1">
      <alignment horizontal="right" vertical="center"/>
    </xf>
    <xf numFmtId="9" fontId="17" fillId="4" borderId="17" xfId="0" applyNumberFormat="1" applyFont="1" applyFill="1" applyBorder="1" applyAlignment="1" applyProtection="1">
      <alignment horizontal="center" vertical="center"/>
      <protection locked="0"/>
    </xf>
    <xf numFmtId="4" fontId="17" fillId="4" borderId="16" xfId="0" applyNumberFormat="1" applyFont="1" applyFill="1" applyBorder="1" applyAlignment="1" applyProtection="1">
      <alignment vertical="center"/>
    </xf>
    <xf numFmtId="4" fontId="17" fillId="4" borderId="17" xfId="0" applyNumberFormat="1" applyFont="1" applyFill="1" applyBorder="1" applyAlignment="1" applyProtection="1">
      <alignment vertical="center"/>
    </xf>
    <xf numFmtId="4" fontId="17" fillId="4" borderId="7" xfId="0" applyNumberFormat="1" applyFont="1" applyFill="1" applyBorder="1" applyAlignment="1" applyProtection="1">
      <alignment vertical="center"/>
    </xf>
    <xf numFmtId="4" fontId="17" fillId="4" borderId="28" xfId="0" applyNumberFormat="1" applyFont="1" applyFill="1" applyBorder="1" applyAlignment="1">
      <alignment vertical="center"/>
    </xf>
    <xf numFmtId="49" fontId="2" fillId="2" borderId="34" xfId="0" applyNumberFormat="1" applyFont="1" applyFill="1" applyBorder="1" applyAlignment="1" applyProtection="1">
      <alignment horizontal="center"/>
      <protection locked="0"/>
    </xf>
    <xf numFmtId="49" fontId="2" fillId="2" borderId="24" xfId="0" applyNumberFormat="1" applyFont="1" applyFill="1" applyBorder="1" applyAlignment="1" applyProtection="1">
      <alignment horizontal="center"/>
      <protection locked="0"/>
    </xf>
    <xf numFmtId="49" fontId="2" fillId="2" borderId="19" xfId="0" applyNumberFormat="1" applyFont="1" applyFill="1" applyBorder="1" applyAlignment="1" applyProtection="1">
      <alignment horizontal="center"/>
      <protection locked="0"/>
    </xf>
    <xf numFmtId="49" fontId="2" fillId="2" borderId="35" xfId="0" applyNumberFormat="1" applyFont="1" applyFill="1" applyBorder="1" applyAlignment="1" applyProtection="1">
      <alignment horizontal="center"/>
      <protection locked="0"/>
    </xf>
    <xf numFmtId="49" fontId="2" fillId="2" borderId="0" xfId="0" applyNumberFormat="1" applyFont="1" applyFill="1" applyBorder="1" applyAlignment="1" applyProtection="1">
      <alignment horizontal="center"/>
      <protection locked="0"/>
    </xf>
    <xf numFmtId="49" fontId="2" fillId="2" borderId="36" xfId="0" applyNumberFormat="1" applyFont="1" applyFill="1" applyBorder="1" applyAlignment="1" applyProtection="1">
      <alignment horizontal="center"/>
      <protection locked="0"/>
    </xf>
    <xf numFmtId="49" fontId="2" fillId="2" borderId="37" xfId="0" applyNumberFormat="1" applyFont="1" applyFill="1" applyBorder="1" applyAlignment="1" applyProtection="1">
      <alignment horizontal="center"/>
      <protection locked="0"/>
    </xf>
    <xf numFmtId="49" fontId="2" fillId="2" borderId="11" xfId="0" applyNumberFormat="1" applyFont="1" applyFill="1" applyBorder="1" applyAlignment="1" applyProtection="1">
      <alignment horizontal="center"/>
      <protection locked="0"/>
    </xf>
    <xf numFmtId="49" fontId="2" fillId="2" borderId="38" xfId="0" applyNumberFormat="1" applyFont="1" applyFill="1" applyBorder="1" applyAlignment="1" applyProtection="1">
      <alignment horizontal="center"/>
      <protection locked="0"/>
    </xf>
    <xf numFmtId="49" fontId="4" fillId="2" borderId="33" xfId="0" applyNumberFormat="1" applyFont="1" applyFill="1" applyBorder="1" applyAlignment="1" applyProtection="1">
      <alignment horizontal="left" vertical="center"/>
      <protection locked="0"/>
    </xf>
    <xf numFmtId="49" fontId="4" fillId="2" borderId="12" xfId="0" applyNumberFormat="1" applyFont="1" applyFill="1" applyBorder="1" applyAlignment="1" applyProtection="1">
      <alignment horizontal="left" vertical="center"/>
      <protection locked="0"/>
    </xf>
    <xf numFmtId="49" fontId="4" fillId="2" borderId="6" xfId="0" applyNumberFormat="1" applyFont="1" applyFill="1" applyBorder="1" applyAlignment="1" applyProtection="1">
      <alignment horizontal="left" vertical="center"/>
      <protection locked="0"/>
    </xf>
    <xf numFmtId="49" fontId="3" fillId="2" borderId="0" xfId="0" applyNumberFormat="1" applyFont="1" applyFill="1" applyBorder="1" applyAlignment="1">
      <alignment horizontal="center" vertical="center"/>
    </xf>
    <xf numFmtId="0" fontId="9" fillId="2" borderId="0" xfId="0" applyFont="1" applyFill="1" applyAlignment="1">
      <alignment horizontal="center" vertical="top" wrapText="1"/>
    </xf>
    <xf numFmtId="49" fontId="10" fillId="2" borderId="0" xfId="0" applyNumberFormat="1" applyFont="1" applyFill="1" applyAlignment="1">
      <alignment horizontal="center" vertical="center"/>
    </xf>
    <xf numFmtId="0" fontId="8" fillId="2" borderId="0" xfId="0" applyFont="1" applyFill="1" applyAlignment="1">
      <alignment horizontal="center" vertical="center" wrapText="1"/>
    </xf>
    <xf numFmtId="0" fontId="7" fillId="3" borderId="14" xfId="0" applyFont="1" applyFill="1" applyBorder="1" applyAlignment="1">
      <alignment horizontal="center" vertical="center" wrapText="1"/>
    </xf>
    <xf numFmtId="0" fontId="7" fillId="3" borderId="5" xfId="0" applyFont="1" applyFill="1" applyBorder="1" applyAlignment="1">
      <alignment horizontal="center" vertical="center" wrapText="1"/>
    </xf>
  </cellXfs>
  <cellStyles count="3">
    <cellStyle name="Normalny" xfId="0" builtinId="0"/>
    <cellStyle name="Procentowy" xfId="2" builtinId="5"/>
    <cellStyle name="Walutowy" xfId="1" builtinId="4"/>
  </cellStyles>
  <dxfs count="60">
    <dxf>
      <font>
        <color theme="1"/>
      </font>
      <fill>
        <patternFill>
          <bgColor theme="0"/>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rgb="FF9C0006"/>
      </font>
      <fill>
        <patternFill>
          <bgColor rgb="FFFFC7CE"/>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0"/>
      </font>
      <fill>
        <patternFill patternType="none">
          <bgColor auto="1"/>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0"/>
      </font>
      <fill>
        <patternFill>
          <bgColor theme="0"/>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0"/>
      </font>
      <fill>
        <patternFill>
          <bgColor theme="0"/>
        </patternFill>
      </fill>
    </dxf>
    <dxf>
      <font>
        <color theme="1"/>
      </font>
      <fill>
        <patternFill>
          <bgColor rgb="FFFF0000"/>
        </patternFill>
      </fill>
    </dxf>
    <dxf>
      <font>
        <color theme="1"/>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81"/>
  <sheetViews>
    <sheetView tabSelected="1" topLeftCell="A67" zoomScaleNormal="100" workbookViewId="0">
      <pane xSplit="6" topLeftCell="G1" activePane="topRight" state="frozen"/>
      <selection activeCell="A13" sqref="A13"/>
      <selection pane="topRight" activeCell="L78" sqref="L78"/>
    </sheetView>
  </sheetViews>
  <sheetFormatPr defaultColWidth="0" defaultRowHeight="18" x14ac:dyDescent="0.25"/>
  <cols>
    <col min="1" max="1" width="6.5703125" customWidth="1"/>
    <col min="2" max="2" width="22.28515625" customWidth="1"/>
    <col min="3" max="3" width="13.140625" style="10" customWidth="1"/>
    <col min="4" max="4" width="41" customWidth="1"/>
    <col min="5" max="5" width="6.28515625" bestFit="1" customWidth="1"/>
    <col min="6" max="6" width="12.42578125" customWidth="1"/>
    <col min="7" max="7" width="20.28515625" customWidth="1"/>
    <col min="8" max="8" width="22.5703125" customWidth="1"/>
    <col min="9" max="9" width="10.85546875" bestFit="1" customWidth="1"/>
    <col min="10" max="10" width="12.5703125" customWidth="1"/>
    <col min="11" max="11" width="19.85546875" customWidth="1"/>
    <col min="12" max="12" width="10.5703125" customWidth="1"/>
    <col min="13" max="13" width="20.28515625" style="30" customWidth="1"/>
    <col min="14" max="14" width="20.28515625" style="21" hidden="1"/>
    <col min="15" max="16383" width="9.140625" hidden="1"/>
    <col min="16384" max="16384" width="6.42578125" hidden="1"/>
  </cols>
  <sheetData>
    <row r="1" spans="1:14" s="1" customFormat="1" ht="21.95" customHeight="1" x14ac:dyDescent="0.25">
      <c r="C1" s="9"/>
      <c r="M1" s="25"/>
      <c r="N1" s="18"/>
    </row>
    <row r="2" spans="1:14" s="1" customFormat="1" ht="31.5" customHeight="1" x14ac:dyDescent="0.2">
      <c r="B2" s="4"/>
      <c r="C2" s="2"/>
      <c r="E2" s="6"/>
      <c r="F2" s="6"/>
      <c r="G2" s="6"/>
      <c r="H2" s="6"/>
      <c r="K2" s="6" t="s">
        <v>111</v>
      </c>
      <c r="M2" s="26"/>
      <c r="N2" s="19"/>
    </row>
    <row r="3" spans="1:14" s="1" customFormat="1" ht="23.45" customHeight="1" x14ac:dyDescent="0.25">
      <c r="A3" s="138"/>
      <c r="B3" s="139"/>
      <c r="C3" s="139"/>
      <c r="D3" s="139"/>
      <c r="E3" s="139"/>
      <c r="F3" s="139"/>
      <c r="G3" s="139"/>
      <c r="H3" s="139"/>
      <c r="I3" s="139"/>
      <c r="J3" s="140"/>
      <c r="M3" s="25"/>
      <c r="N3" s="18"/>
    </row>
    <row r="4" spans="1:14" s="1" customFormat="1" ht="9.6" customHeight="1" x14ac:dyDescent="0.25">
      <c r="A4" s="141" t="s">
        <v>112</v>
      </c>
      <c r="B4" s="141"/>
      <c r="C4" s="141"/>
      <c r="D4" s="141"/>
      <c r="E4" s="141"/>
      <c r="M4" s="25"/>
      <c r="N4" s="18"/>
    </row>
    <row r="5" spans="1:14" s="1" customFormat="1" ht="8.4499999999999993" customHeight="1" x14ac:dyDescent="0.2">
      <c r="B5" s="5"/>
      <c r="C5" s="3"/>
      <c r="E5" s="6"/>
      <c r="F5" s="6"/>
      <c r="G5" s="6"/>
      <c r="H5" s="6"/>
      <c r="M5" s="26"/>
      <c r="N5" s="19"/>
    </row>
    <row r="6" spans="1:14" s="1" customFormat="1" ht="21.95" customHeight="1" x14ac:dyDescent="0.2">
      <c r="C6" s="9"/>
      <c r="E6" s="6"/>
      <c r="F6" s="6"/>
      <c r="G6" s="6"/>
      <c r="H6" s="6"/>
      <c r="M6" s="26"/>
      <c r="N6" s="19"/>
    </row>
    <row r="7" spans="1:14" s="1" customFormat="1" ht="12.75" customHeight="1" x14ac:dyDescent="0.25">
      <c r="C7" s="9"/>
      <c r="M7" s="25"/>
      <c r="N7" s="18"/>
    </row>
    <row r="8" spans="1:14" s="1" customFormat="1" ht="33" customHeight="1" x14ac:dyDescent="0.25">
      <c r="A8" s="142" t="s">
        <v>113</v>
      </c>
      <c r="B8" s="142"/>
      <c r="C8" s="142"/>
      <c r="D8" s="142"/>
      <c r="E8" s="142"/>
      <c r="F8" s="142"/>
      <c r="G8" s="142"/>
      <c r="H8" s="142"/>
      <c r="I8" s="142"/>
      <c r="J8" s="142"/>
      <c r="K8" s="142"/>
      <c r="M8" s="25"/>
      <c r="N8" s="18"/>
    </row>
    <row r="9" spans="1:14" s="1" customFormat="1" ht="13.35" customHeight="1" x14ac:dyDescent="0.25">
      <c r="C9" s="9"/>
      <c r="M9" s="25"/>
      <c r="N9" s="18"/>
    </row>
    <row r="10" spans="1:14" s="1" customFormat="1" ht="24" customHeight="1" x14ac:dyDescent="0.25">
      <c r="A10" s="143" t="s">
        <v>0</v>
      </c>
      <c r="B10" s="143"/>
      <c r="C10" s="143"/>
      <c r="D10" s="143"/>
      <c r="M10" s="25"/>
      <c r="N10" s="18"/>
    </row>
    <row r="11" spans="1:14" s="1" customFormat="1" ht="21.4" customHeight="1" x14ac:dyDescent="0.25">
      <c r="A11" s="143" t="s">
        <v>1</v>
      </c>
      <c r="B11" s="143"/>
      <c r="C11" s="143"/>
      <c r="D11" s="143"/>
      <c r="M11" s="25"/>
      <c r="N11" s="18"/>
    </row>
    <row r="12" spans="1:14" s="1" customFormat="1" ht="21.4" customHeight="1" x14ac:dyDescent="0.25">
      <c r="A12" s="143" t="s">
        <v>135</v>
      </c>
      <c r="B12" s="143"/>
      <c r="C12" s="143"/>
      <c r="D12" s="143"/>
      <c r="M12" s="25"/>
      <c r="N12" s="18"/>
    </row>
    <row r="13" spans="1:14" s="1" customFormat="1" ht="21.4" customHeight="1" x14ac:dyDescent="0.25">
      <c r="A13" s="143" t="s">
        <v>136</v>
      </c>
      <c r="B13" s="143"/>
      <c r="C13" s="143"/>
      <c r="D13" s="143"/>
      <c r="M13" s="25"/>
      <c r="N13" s="18"/>
    </row>
    <row r="14" spans="1:14" s="1" customFormat="1" ht="48" customHeight="1" x14ac:dyDescent="0.25">
      <c r="A14" s="144" t="s">
        <v>142</v>
      </c>
      <c r="B14" s="144"/>
      <c r="C14" s="144"/>
      <c r="D14" s="144"/>
      <c r="E14" s="144"/>
      <c r="F14" s="144"/>
      <c r="G14" s="144"/>
      <c r="H14" s="144"/>
      <c r="I14" s="144"/>
      <c r="J14" s="144"/>
      <c r="K14" s="144"/>
      <c r="M14" s="25"/>
      <c r="N14" s="18"/>
    </row>
    <row r="15" spans="1:14" s="1" customFormat="1" ht="21" customHeight="1" thickBot="1" x14ac:dyDescent="0.3">
      <c r="C15" s="9"/>
      <c r="M15" s="25"/>
      <c r="N15" s="18"/>
    </row>
    <row r="16" spans="1:14" s="1" customFormat="1" ht="62.45" customHeight="1" thickBot="1" x14ac:dyDescent="0.25">
      <c r="A16" s="11" t="s">
        <v>2</v>
      </c>
      <c r="B16" s="12" t="s">
        <v>3</v>
      </c>
      <c r="C16" s="145" t="s">
        <v>4</v>
      </c>
      <c r="D16" s="146"/>
      <c r="E16" s="13" t="s">
        <v>5</v>
      </c>
      <c r="F16" s="13" t="s">
        <v>6</v>
      </c>
      <c r="G16" s="13" t="s">
        <v>7</v>
      </c>
      <c r="H16" s="13" t="s">
        <v>8</v>
      </c>
      <c r="I16" s="13" t="s">
        <v>9</v>
      </c>
      <c r="J16" s="13" t="s">
        <v>10</v>
      </c>
      <c r="K16" s="14" t="s">
        <v>11</v>
      </c>
      <c r="M16" s="27"/>
      <c r="N16" s="22"/>
    </row>
    <row r="17" spans="1:14" s="1" customFormat="1" ht="24" x14ac:dyDescent="0.2">
      <c r="A17" s="42">
        <v>1</v>
      </c>
      <c r="B17" s="43" t="s">
        <v>114</v>
      </c>
      <c r="C17" s="44" t="s">
        <v>14</v>
      </c>
      <c r="D17" s="45" t="s">
        <v>15</v>
      </c>
      <c r="E17" s="44" t="s">
        <v>16</v>
      </c>
      <c r="F17" s="36">
        <v>12.18</v>
      </c>
      <c r="G17" s="37"/>
      <c r="H17" s="46"/>
      <c r="I17" s="38">
        <v>0.08</v>
      </c>
      <c r="J17" s="39"/>
      <c r="K17" s="40"/>
      <c r="L17" s="35"/>
      <c r="M17" s="28" t="str">
        <f t="shared" ref="M17:M30" si="0">IF(AND(F17&gt;0,OR(ISBLANK(G17),G17=0)),"podaj stawkę!",IF(AND(ISBLANK(F17),G17&gt;0),"usuń stawkę","OK"))</f>
        <v>podaj stawkę!</v>
      </c>
      <c r="N17" s="20">
        <f t="shared" ref="N17:N30" si="1">IF(M17&lt;&gt;"OK",1,0)</f>
        <v>1</v>
      </c>
    </row>
    <row r="18" spans="1:14" s="1" customFormat="1" ht="60" x14ac:dyDescent="0.2">
      <c r="A18" s="42">
        <v>2</v>
      </c>
      <c r="B18" s="43" t="s">
        <v>115</v>
      </c>
      <c r="C18" s="44" t="s">
        <v>17</v>
      </c>
      <c r="D18" s="45" t="s">
        <v>18</v>
      </c>
      <c r="E18" s="44" t="s">
        <v>19</v>
      </c>
      <c r="F18" s="36">
        <v>30</v>
      </c>
      <c r="G18" s="37"/>
      <c r="H18" s="46"/>
      <c r="I18" s="38">
        <v>0.08</v>
      </c>
      <c r="J18" s="39"/>
      <c r="K18" s="40"/>
      <c r="L18" s="35"/>
      <c r="M18" s="28" t="str">
        <f t="shared" si="0"/>
        <v>podaj stawkę!</v>
      </c>
      <c r="N18" s="20">
        <f t="shared" si="1"/>
        <v>1</v>
      </c>
    </row>
    <row r="19" spans="1:14" s="31" customFormat="1" ht="24" x14ac:dyDescent="0.2">
      <c r="A19" s="42">
        <v>3</v>
      </c>
      <c r="B19" s="43" t="s">
        <v>116</v>
      </c>
      <c r="C19" s="44" t="s">
        <v>20</v>
      </c>
      <c r="D19" s="45" t="s">
        <v>21</v>
      </c>
      <c r="E19" s="44" t="s">
        <v>19</v>
      </c>
      <c r="F19" s="36">
        <v>30</v>
      </c>
      <c r="G19" s="37"/>
      <c r="H19" s="46"/>
      <c r="I19" s="38">
        <v>0.08</v>
      </c>
      <c r="J19" s="39"/>
      <c r="K19" s="40"/>
      <c r="L19" s="35"/>
      <c r="M19" s="32" t="str">
        <f t="shared" si="0"/>
        <v>podaj stawkę!</v>
      </c>
      <c r="N19" s="33">
        <f t="shared" si="1"/>
        <v>1</v>
      </c>
    </row>
    <row r="20" spans="1:14" s="1" customFormat="1" ht="24" x14ac:dyDescent="0.2">
      <c r="A20" s="103">
        <v>4</v>
      </c>
      <c r="B20" s="104" t="s">
        <v>117</v>
      </c>
      <c r="C20" s="44" t="s">
        <v>22</v>
      </c>
      <c r="D20" s="45" t="s">
        <v>23</v>
      </c>
      <c r="E20" s="105" t="s">
        <v>16</v>
      </c>
      <c r="F20" s="106">
        <v>76.14</v>
      </c>
      <c r="G20" s="108"/>
      <c r="H20" s="110"/>
      <c r="I20" s="112">
        <v>0.08</v>
      </c>
      <c r="J20" s="125"/>
      <c r="K20" s="116"/>
      <c r="L20" s="35"/>
      <c r="M20" s="102" t="str">
        <f t="shared" si="0"/>
        <v>podaj stawkę!</v>
      </c>
      <c r="N20" s="92">
        <f t="shared" si="1"/>
        <v>1</v>
      </c>
    </row>
    <row r="21" spans="1:14" s="1" customFormat="1" ht="24" x14ac:dyDescent="0.2">
      <c r="A21" s="103"/>
      <c r="B21" s="104"/>
      <c r="C21" s="44" t="s">
        <v>24</v>
      </c>
      <c r="D21" s="45" t="s">
        <v>25</v>
      </c>
      <c r="E21" s="105"/>
      <c r="F21" s="121"/>
      <c r="G21" s="122"/>
      <c r="H21" s="123">
        <f t="shared" ref="H17:H30" si="2">ROUND(F21*G21,2)</f>
        <v>0</v>
      </c>
      <c r="I21" s="124"/>
      <c r="J21" s="126">
        <f t="shared" ref="J19:J30" si="3">ROUND(H21*I21,2)</f>
        <v>0</v>
      </c>
      <c r="K21" s="128"/>
      <c r="L21" s="35"/>
      <c r="M21" s="102"/>
      <c r="N21" s="92"/>
    </row>
    <row r="22" spans="1:14" s="1" customFormat="1" ht="24" x14ac:dyDescent="0.2">
      <c r="A22" s="103"/>
      <c r="B22" s="104"/>
      <c r="C22" s="44" t="s">
        <v>26</v>
      </c>
      <c r="D22" s="45" t="s">
        <v>27</v>
      </c>
      <c r="E22" s="105"/>
      <c r="F22" s="121"/>
      <c r="G22" s="122"/>
      <c r="H22" s="123">
        <f t="shared" si="2"/>
        <v>0</v>
      </c>
      <c r="I22" s="124"/>
      <c r="J22" s="126">
        <f t="shared" si="3"/>
        <v>0</v>
      </c>
      <c r="K22" s="128"/>
      <c r="L22" s="35"/>
      <c r="M22" s="102"/>
      <c r="N22" s="92"/>
    </row>
    <row r="23" spans="1:14" s="1" customFormat="1" ht="24" x14ac:dyDescent="0.2">
      <c r="A23" s="103"/>
      <c r="B23" s="104"/>
      <c r="C23" s="44" t="s">
        <v>28</v>
      </c>
      <c r="D23" s="45" t="s">
        <v>29</v>
      </c>
      <c r="E23" s="105"/>
      <c r="F23" s="121"/>
      <c r="G23" s="122"/>
      <c r="H23" s="123">
        <f t="shared" si="2"/>
        <v>0</v>
      </c>
      <c r="I23" s="124"/>
      <c r="J23" s="126">
        <f t="shared" si="3"/>
        <v>0</v>
      </c>
      <c r="K23" s="128"/>
      <c r="L23" s="35"/>
      <c r="M23" s="102"/>
      <c r="N23" s="92"/>
    </row>
    <row r="24" spans="1:14" s="1" customFormat="1" ht="24" x14ac:dyDescent="0.2">
      <c r="A24" s="103"/>
      <c r="B24" s="104"/>
      <c r="C24" s="44" t="s">
        <v>30</v>
      </c>
      <c r="D24" s="45" t="s">
        <v>31</v>
      </c>
      <c r="E24" s="105"/>
      <c r="F24" s="107"/>
      <c r="G24" s="109"/>
      <c r="H24" s="111">
        <f t="shared" si="2"/>
        <v>0</v>
      </c>
      <c r="I24" s="113"/>
      <c r="J24" s="127">
        <f t="shared" si="3"/>
        <v>0</v>
      </c>
      <c r="K24" s="117"/>
      <c r="L24" s="35"/>
      <c r="M24" s="102"/>
      <c r="N24" s="92"/>
    </row>
    <row r="25" spans="1:14" s="1" customFormat="1" ht="24" x14ac:dyDescent="0.2">
      <c r="A25" s="42">
        <v>5</v>
      </c>
      <c r="B25" s="43" t="s">
        <v>118</v>
      </c>
      <c r="C25" s="47" t="s">
        <v>32</v>
      </c>
      <c r="D25" s="48" t="s">
        <v>33</v>
      </c>
      <c r="E25" s="47" t="s">
        <v>34</v>
      </c>
      <c r="F25" s="36">
        <v>57.69</v>
      </c>
      <c r="G25" s="37"/>
      <c r="H25" s="46"/>
      <c r="I25" s="38">
        <v>0.08</v>
      </c>
      <c r="J25" s="39"/>
      <c r="K25" s="40"/>
      <c r="L25" s="35"/>
      <c r="M25" s="28" t="str">
        <f t="shared" si="0"/>
        <v>podaj stawkę!</v>
      </c>
      <c r="N25" s="20">
        <f t="shared" si="1"/>
        <v>1</v>
      </c>
    </row>
    <row r="26" spans="1:14" s="1" customFormat="1" ht="24" x14ac:dyDescent="0.2">
      <c r="A26" s="42">
        <v>6</v>
      </c>
      <c r="B26" s="49" t="s">
        <v>119</v>
      </c>
      <c r="C26" s="44" t="s">
        <v>35</v>
      </c>
      <c r="D26" s="48" t="s">
        <v>36</v>
      </c>
      <c r="E26" s="44" t="s">
        <v>19</v>
      </c>
      <c r="F26" s="36">
        <v>0.21</v>
      </c>
      <c r="G26" s="37"/>
      <c r="H26" s="46"/>
      <c r="I26" s="38">
        <v>0.08</v>
      </c>
      <c r="J26" s="39"/>
      <c r="K26" s="40"/>
      <c r="L26" s="35"/>
      <c r="M26" s="28" t="str">
        <f t="shared" si="0"/>
        <v>podaj stawkę!</v>
      </c>
      <c r="N26" s="20">
        <f t="shared" si="1"/>
        <v>1</v>
      </c>
    </row>
    <row r="27" spans="1:14" s="1" customFormat="1" ht="24" x14ac:dyDescent="0.2">
      <c r="A27" s="103">
        <v>7</v>
      </c>
      <c r="B27" s="104" t="s">
        <v>119</v>
      </c>
      <c r="C27" s="44" t="s">
        <v>37</v>
      </c>
      <c r="D27" s="45" t="s">
        <v>38</v>
      </c>
      <c r="E27" s="105" t="s">
        <v>19</v>
      </c>
      <c r="F27" s="106">
        <v>20.37</v>
      </c>
      <c r="G27" s="108"/>
      <c r="H27" s="110"/>
      <c r="I27" s="112">
        <v>0.08</v>
      </c>
      <c r="J27" s="114"/>
      <c r="K27" s="116"/>
      <c r="L27" s="35"/>
      <c r="M27" s="102" t="str">
        <f t="shared" si="0"/>
        <v>podaj stawkę!</v>
      </c>
      <c r="N27" s="92">
        <f t="shared" si="1"/>
        <v>1</v>
      </c>
    </row>
    <row r="28" spans="1:14" s="1" customFormat="1" ht="24" x14ac:dyDescent="0.2">
      <c r="A28" s="103"/>
      <c r="B28" s="104"/>
      <c r="C28" s="44" t="s">
        <v>39</v>
      </c>
      <c r="D28" s="45" t="s">
        <v>40</v>
      </c>
      <c r="E28" s="105"/>
      <c r="F28" s="107"/>
      <c r="G28" s="109"/>
      <c r="H28" s="111">
        <f t="shared" si="2"/>
        <v>0</v>
      </c>
      <c r="I28" s="113"/>
      <c r="J28" s="115"/>
      <c r="K28" s="117"/>
      <c r="L28" s="35"/>
      <c r="M28" s="102"/>
      <c r="N28" s="92"/>
    </row>
    <row r="29" spans="1:14" s="31" customFormat="1" ht="24" x14ac:dyDescent="0.2">
      <c r="A29" s="42">
        <v>8</v>
      </c>
      <c r="B29" s="49" t="s">
        <v>120</v>
      </c>
      <c r="C29" s="44" t="s">
        <v>43</v>
      </c>
      <c r="D29" s="45" t="s">
        <v>44</v>
      </c>
      <c r="E29" s="47" t="s">
        <v>41</v>
      </c>
      <c r="F29" s="36">
        <v>21.14</v>
      </c>
      <c r="G29" s="37"/>
      <c r="H29" s="46"/>
      <c r="I29" s="38">
        <v>0.08</v>
      </c>
      <c r="J29" s="39"/>
      <c r="K29" s="40"/>
      <c r="L29" s="35"/>
      <c r="M29" s="32" t="str">
        <f t="shared" si="0"/>
        <v>podaj stawkę!</v>
      </c>
      <c r="N29" s="33">
        <f t="shared" si="1"/>
        <v>1</v>
      </c>
    </row>
    <row r="30" spans="1:14" s="1" customFormat="1" ht="24" x14ac:dyDescent="0.2">
      <c r="A30" s="42">
        <v>9</v>
      </c>
      <c r="B30" s="49" t="s">
        <v>121</v>
      </c>
      <c r="C30" s="44" t="s">
        <v>45</v>
      </c>
      <c r="D30" s="48" t="s">
        <v>46</v>
      </c>
      <c r="E30" s="44" t="s">
        <v>19</v>
      </c>
      <c r="F30" s="36">
        <v>41.51</v>
      </c>
      <c r="G30" s="37"/>
      <c r="H30" s="46"/>
      <c r="I30" s="38">
        <v>0.08</v>
      </c>
      <c r="J30" s="39"/>
      <c r="K30" s="40"/>
      <c r="L30" s="35"/>
      <c r="M30" s="28" t="str">
        <f t="shared" si="0"/>
        <v>podaj stawkę!</v>
      </c>
      <c r="N30" s="20">
        <f t="shared" si="1"/>
        <v>1</v>
      </c>
    </row>
    <row r="31" spans="1:14" s="31" customFormat="1" ht="36" x14ac:dyDescent="0.2">
      <c r="A31" s="42">
        <v>10</v>
      </c>
      <c r="B31" s="49" t="s">
        <v>122</v>
      </c>
      <c r="C31" s="44" t="s">
        <v>50</v>
      </c>
      <c r="D31" s="48" t="s">
        <v>51</v>
      </c>
      <c r="E31" s="44" t="s">
        <v>12</v>
      </c>
      <c r="F31" s="36">
        <v>2.74</v>
      </c>
      <c r="G31" s="37"/>
      <c r="H31" s="46"/>
      <c r="I31" s="38">
        <v>0.08</v>
      </c>
      <c r="J31" s="39"/>
      <c r="K31" s="40"/>
      <c r="L31" s="35"/>
      <c r="M31" s="32" t="str">
        <f t="shared" ref="M31:M39" si="4">IF(AND(F31&gt;0,OR(ISBLANK(G31),G31=0)),"podaj stawkę!",IF(AND(ISBLANK(F31),G31&gt;0),"usuń stawkę","OK"))</f>
        <v>podaj stawkę!</v>
      </c>
      <c r="N31" s="33">
        <f t="shared" ref="N31:N39" si="5">IF(M31&lt;&gt;"OK",1,0)</f>
        <v>1</v>
      </c>
    </row>
    <row r="32" spans="1:14" s="1" customFormat="1" ht="36" x14ac:dyDescent="0.2">
      <c r="A32" s="42">
        <v>11</v>
      </c>
      <c r="B32" s="49" t="s">
        <v>123</v>
      </c>
      <c r="C32" s="44" t="s">
        <v>52</v>
      </c>
      <c r="D32" s="48" t="s">
        <v>53</v>
      </c>
      <c r="E32" s="44" t="s">
        <v>12</v>
      </c>
      <c r="F32" s="36">
        <v>24.41</v>
      </c>
      <c r="G32" s="37"/>
      <c r="H32" s="46"/>
      <c r="I32" s="38">
        <v>0.08</v>
      </c>
      <c r="J32" s="39"/>
      <c r="K32" s="40"/>
      <c r="L32" s="35"/>
      <c r="M32" s="28" t="str">
        <f t="shared" si="4"/>
        <v>podaj stawkę!</v>
      </c>
      <c r="N32" s="20">
        <f t="shared" si="5"/>
        <v>1</v>
      </c>
    </row>
    <row r="33" spans="1:14" s="1" customFormat="1" ht="36" customHeight="1" x14ac:dyDescent="0.2">
      <c r="A33" s="42">
        <v>12</v>
      </c>
      <c r="B33" s="49" t="s">
        <v>124</v>
      </c>
      <c r="C33" s="44" t="s">
        <v>56</v>
      </c>
      <c r="D33" s="48" t="s">
        <v>57</v>
      </c>
      <c r="E33" s="44" t="s">
        <v>55</v>
      </c>
      <c r="F33" s="36">
        <v>14.1</v>
      </c>
      <c r="G33" s="37"/>
      <c r="H33" s="46"/>
      <c r="I33" s="38">
        <v>0.23</v>
      </c>
      <c r="J33" s="39"/>
      <c r="K33" s="40"/>
      <c r="L33" s="35"/>
      <c r="M33" s="28" t="str">
        <f t="shared" si="4"/>
        <v>podaj stawkę!</v>
      </c>
      <c r="N33" s="20">
        <f t="shared" si="5"/>
        <v>1</v>
      </c>
    </row>
    <row r="34" spans="1:14" s="1" customFormat="1" ht="24" x14ac:dyDescent="0.2">
      <c r="A34" s="50">
        <v>13</v>
      </c>
      <c r="B34" s="51" t="s">
        <v>125</v>
      </c>
      <c r="C34" s="47" t="s">
        <v>58</v>
      </c>
      <c r="D34" s="48" t="s">
        <v>59</v>
      </c>
      <c r="E34" s="44" t="s">
        <v>54</v>
      </c>
      <c r="F34" s="36">
        <v>555</v>
      </c>
      <c r="G34" s="37"/>
      <c r="H34" s="46"/>
      <c r="I34" s="38">
        <v>0.23</v>
      </c>
      <c r="J34" s="39"/>
      <c r="K34" s="40"/>
      <c r="L34" s="35"/>
      <c r="M34" s="28" t="str">
        <f t="shared" si="4"/>
        <v>podaj stawkę!</v>
      </c>
      <c r="N34" s="20">
        <f t="shared" si="5"/>
        <v>1</v>
      </c>
    </row>
    <row r="35" spans="1:14" s="1" customFormat="1" ht="24" x14ac:dyDescent="0.2">
      <c r="A35" s="50">
        <v>14</v>
      </c>
      <c r="B35" s="49" t="s">
        <v>126</v>
      </c>
      <c r="C35" s="47" t="s">
        <v>60</v>
      </c>
      <c r="D35" s="45" t="s">
        <v>61</v>
      </c>
      <c r="E35" s="44" t="s">
        <v>55</v>
      </c>
      <c r="F35" s="36">
        <v>8.5</v>
      </c>
      <c r="G35" s="37"/>
      <c r="H35" s="46"/>
      <c r="I35" s="38" t="s">
        <v>48</v>
      </c>
      <c r="J35" s="39"/>
      <c r="K35" s="40"/>
      <c r="L35" s="35"/>
      <c r="M35" s="28" t="str">
        <f t="shared" si="4"/>
        <v>podaj stawkę!</v>
      </c>
      <c r="N35" s="20">
        <f t="shared" si="5"/>
        <v>1</v>
      </c>
    </row>
    <row r="36" spans="1:14" s="1" customFormat="1" ht="36" x14ac:dyDescent="0.2">
      <c r="A36" s="42">
        <v>15</v>
      </c>
      <c r="B36" s="49" t="s">
        <v>127</v>
      </c>
      <c r="C36" s="44" t="s">
        <v>62</v>
      </c>
      <c r="D36" s="48" t="s">
        <v>63</v>
      </c>
      <c r="E36" s="44" t="s">
        <v>54</v>
      </c>
      <c r="F36" s="36">
        <v>10</v>
      </c>
      <c r="G36" s="37"/>
      <c r="H36" s="46"/>
      <c r="I36" s="38">
        <v>0.08</v>
      </c>
      <c r="J36" s="39"/>
      <c r="K36" s="40"/>
      <c r="L36" s="35"/>
      <c r="M36" s="28" t="str">
        <f t="shared" si="4"/>
        <v>podaj stawkę!</v>
      </c>
      <c r="N36" s="20">
        <f t="shared" si="5"/>
        <v>1</v>
      </c>
    </row>
    <row r="37" spans="1:14" s="1" customFormat="1" ht="24" x14ac:dyDescent="0.2">
      <c r="A37" s="42">
        <v>16</v>
      </c>
      <c r="B37" s="49" t="s">
        <v>128</v>
      </c>
      <c r="C37" s="44" t="s">
        <v>64</v>
      </c>
      <c r="D37" s="45" t="s">
        <v>65</v>
      </c>
      <c r="E37" s="44" t="s">
        <v>54</v>
      </c>
      <c r="F37" s="36">
        <v>50</v>
      </c>
      <c r="G37" s="37"/>
      <c r="H37" s="46"/>
      <c r="I37" s="38">
        <v>0.08</v>
      </c>
      <c r="J37" s="39"/>
      <c r="K37" s="40"/>
      <c r="L37" s="35"/>
      <c r="M37" s="28" t="str">
        <f t="shared" si="4"/>
        <v>podaj stawkę!</v>
      </c>
      <c r="N37" s="20">
        <f t="shared" si="5"/>
        <v>1</v>
      </c>
    </row>
    <row r="38" spans="1:14" s="1" customFormat="1" ht="24" x14ac:dyDescent="0.2">
      <c r="A38" s="42">
        <v>17</v>
      </c>
      <c r="B38" s="49" t="s">
        <v>129</v>
      </c>
      <c r="C38" s="47" t="s">
        <v>66</v>
      </c>
      <c r="D38" s="45" t="s">
        <v>67</v>
      </c>
      <c r="E38" s="47" t="s">
        <v>49</v>
      </c>
      <c r="F38" s="36">
        <v>30</v>
      </c>
      <c r="G38" s="37"/>
      <c r="H38" s="46"/>
      <c r="I38" s="38" t="s">
        <v>42</v>
      </c>
      <c r="J38" s="39"/>
      <c r="K38" s="40"/>
      <c r="L38" s="35"/>
      <c r="M38" s="28" t="str">
        <f t="shared" si="4"/>
        <v>podaj stawkę!</v>
      </c>
      <c r="N38" s="20">
        <f t="shared" si="5"/>
        <v>1</v>
      </c>
    </row>
    <row r="39" spans="1:14" s="1" customFormat="1" ht="24.75" thickBot="1" x14ac:dyDescent="0.25">
      <c r="A39" s="42">
        <v>18</v>
      </c>
      <c r="B39" s="49" t="s">
        <v>129</v>
      </c>
      <c r="C39" s="47" t="s">
        <v>68</v>
      </c>
      <c r="D39" s="45" t="s">
        <v>69</v>
      </c>
      <c r="E39" s="47" t="s">
        <v>49</v>
      </c>
      <c r="F39" s="36">
        <v>30</v>
      </c>
      <c r="G39" s="37"/>
      <c r="H39" s="46"/>
      <c r="I39" s="38" t="s">
        <v>42</v>
      </c>
      <c r="J39" s="39"/>
      <c r="K39" s="40"/>
      <c r="L39" s="41"/>
      <c r="M39" s="28" t="str">
        <f t="shared" si="4"/>
        <v>podaj stawkę!</v>
      </c>
      <c r="N39" s="20">
        <f t="shared" si="5"/>
        <v>1</v>
      </c>
    </row>
    <row r="40" spans="1:14" s="1" customFormat="1" ht="42.75" customHeight="1" thickBot="1" x14ac:dyDescent="0.3">
      <c r="A40" s="99" t="s">
        <v>70</v>
      </c>
      <c r="B40" s="100"/>
      <c r="C40" s="100"/>
      <c r="D40" s="100"/>
      <c r="E40" s="100"/>
      <c r="F40" s="100"/>
      <c r="G40" s="100"/>
      <c r="H40" s="100"/>
      <c r="I40" s="100"/>
      <c r="J40" s="100"/>
      <c r="K40" s="101"/>
      <c r="L40" s="35"/>
      <c r="M40" s="25"/>
      <c r="N40" s="18"/>
    </row>
    <row r="41" spans="1:14" s="1" customFormat="1" ht="30" customHeight="1" x14ac:dyDescent="0.2">
      <c r="A41" s="93" t="s">
        <v>137</v>
      </c>
      <c r="B41" s="96" t="s">
        <v>130</v>
      </c>
      <c r="C41" s="52" t="s">
        <v>71</v>
      </c>
      <c r="D41" s="53" t="s">
        <v>72</v>
      </c>
      <c r="E41" s="54" t="s">
        <v>73</v>
      </c>
      <c r="F41" s="36"/>
      <c r="G41" s="37"/>
      <c r="H41" s="46"/>
      <c r="I41" s="38" t="s">
        <v>42</v>
      </c>
      <c r="J41" s="39"/>
      <c r="K41" s="40"/>
      <c r="L41" s="35"/>
      <c r="M41" s="28" t="str">
        <f t="shared" ref="M41:M68" si="6">IF(AND(F41&gt;0,OR(ISBLANK(G41),G41=0)),"podaj stawkę!",IF(AND(ISBLANK(F41),G41&gt;0),"usuń stawkę","OK"))</f>
        <v>OK</v>
      </c>
      <c r="N41" s="20">
        <f t="shared" ref="N41:N68" si="7">IF(M41&lt;&gt;"OK",1,0)</f>
        <v>0</v>
      </c>
    </row>
    <row r="42" spans="1:14" s="1" customFormat="1" ht="36" x14ac:dyDescent="0.2">
      <c r="A42" s="94"/>
      <c r="B42" s="97"/>
      <c r="C42" s="44" t="s">
        <v>74</v>
      </c>
      <c r="D42" s="48" t="s">
        <v>75</v>
      </c>
      <c r="E42" s="44" t="s">
        <v>73</v>
      </c>
      <c r="F42" s="55"/>
      <c r="G42" s="37"/>
      <c r="H42" s="46"/>
      <c r="I42" s="56">
        <v>0.08</v>
      </c>
      <c r="J42" s="39"/>
      <c r="K42" s="40"/>
      <c r="L42" s="35"/>
      <c r="M42" s="28" t="str">
        <f t="shared" si="6"/>
        <v>OK</v>
      </c>
      <c r="N42" s="20">
        <f t="shared" si="7"/>
        <v>0</v>
      </c>
    </row>
    <row r="43" spans="1:14" s="1" customFormat="1" ht="36.75" thickBot="1" x14ac:dyDescent="0.25">
      <c r="A43" s="95"/>
      <c r="B43" s="98"/>
      <c r="C43" s="57" t="s">
        <v>76</v>
      </c>
      <c r="D43" s="58" t="s">
        <v>77</v>
      </c>
      <c r="E43" s="57" t="s">
        <v>73</v>
      </c>
      <c r="F43" s="59">
        <v>280</v>
      </c>
      <c r="G43" s="37"/>
      <c r="H43" s="46"/>
      <c r="I43" s="56">
        <v>0.08</v>
      </c>
      <c r="J43" s="39"/>
      <c r="K43" s="40"/>
      <c r="L43" s="35"/>
      <c r="M43" s="28" t="str">
        <f t="shared" si="6"/>
        <v>podaj stawkę!</v>
      </c>
      <c r="N43" s="20">
        <f t="shared" si="7"/>
        <v>1</v>
      </c>
    </row>
    <row r="44" spans="1:14" s="1" customFormat="1" ht="48" customHeight="1" thickBot="1" x14ac:dyDescent="0.3">
      <c r="A44" s="99" t="s">
        <v>78</v>
      </c>
      <c r="B44" s="100"/>
      <c r="C44" s="100"/>
      <c r="D44" s="100"/>
      <c r="E44" s="100"/>
      <c r="F44" s="100"/>
      <c r="G44" s="100"/>
      <c r="H44" s="100"/>
      <c r="I44" s="100"/>
      <c r="J44" s="100"/>
      <c r="K44" s="101"/>
      <c r="L44" s="35"/>
      <c r="M44" s="25"/>
      <c r="N44" s="18"/>
    </row>
    <row r="45" spans="1:14" s="1" customFormat="1" ht="48" x14ac:dyDescent="0.2">
      <c r="A45" s="93" t="s">
        <v>138</v>
      </c>
      <c r="B45" s="96" t="s">
        <v>130</v>
      </c>
      <c r="C45" s="60" t="s">
        <v>79</v>
      </c>
      <c r="D45" s="53" t="s">
        <v>72</v>
      </c>
      <c r="E45" s="54" t="s">
        <v>73</v>
      </c>
      <c r="F45" s="36">
        <v>320</v>
      </c>
      <c r="G45" s="37"/>
      <c r="H45" s="46"/>
      <c r="I45" s="38" t="s">
        <v>42</v>
      </c>
      <c r="J45" s="39"/>
      <c r="K45" s="40"/>
      <c r="L45" s="35"/>
      <c r="M45" s="28" t="str">
        <f t="shared" si="6"/>
        <v>podaj stawkę!</v>
      </c>
      <c r="N45" s="20">
        <f t="shared" si="7"/>
        <v>1</v>
      </c>
    </row>
    <row r="46" spans="1:14" s="1" customFormat="1" ht="36" x14ac:dyDescent="0.2">
      <c r="A46" s="94"/>
      <c r="B46" s="97"/>
      <c r="C46" s="44" t="s">
        <v>80</v>
      </c>
      <c r="D46" s="45" t="s">
        <v>81</v>
      </c>
      <c r="E46" s="44" t="s">
        <v>73</v>
      </c>
      <c r="F46" s="55"/>
      <c r="G46" s="37"/>
      <c r="H46" s="46"/>
      <c r="I46" s="56">
        <v>0.08</v>
      </c>
      <c r="J46" s="39"/>
      <c r="K46" s="40"/>
      <c r="L46" s="35"/>
      <c r="M46" s="28" t="str">
        <f t="shared" si="6"/>
        <v>OK</v>
      </c>
      <c r="N46" s="20">
        <f t="shared" si="7"/>
        <v>0</v>
      </c>
    </row>
    <row r="47" spans="1:14" s="1" customFormat="1" ht="36.75" thickBot="1" x14ac:dyDescent="0.25">
      <c r="A47" s="95"/>
      <c r="B47" s="98"/>
      <c r="C47" s="61" t="s">
        <v>82</v>
      </c>
      <c r="D47" s="58" t="s">
        <v>77</v>
      </c>
      <c r="E47" s="57" t="s">
        <v>73</v>
      </c>
      <c r="F47" s="59">
        <v>522</v>
      </c>
      <c r="G47" s="37"/>
      <c r="H47" s="46"/>
      <c r="I47" s="56">
        <v>0.08</v>
      </c>
      <c r="J47" s="39"/>
      <c r="K47" s="40"/>
      <c r="L47" s="35"/>
      <c r="M47" s="28" t="str">
        <f t="shared" si="6"/>
        <v>podaj stawkę!</v>
      </c>
      <c r="N47" s="20">
        <f t="shared" si="7"/>
        <v>1</v>
      </c>
    </row>
    <row r="48" spans="1:14" s="1" customFormat="1" ht="41.25" customHeight="1" thickBot="1" x14ac:dyDescent="0.3">
      <c r="A48" s="118" t="s">
        <v>83</v>
      </c>
      <c r="B48" s="119"/>
      <c r="C48" s="119"/>
      <c r="D48" s="119"/>
      <c r="E48" s="119"/>
      <c r="F48" s="119"/>
      <c r="G48" s="119"/>
      <c r="H48" s="119"/>
      <c r="I48" s="119"/>
      <c r="J48" s="119"/>
      <c r="K48" s="120"/>
      <c r="L48" s="35"/>
      <c r="M48" s="25"/>
      <c r="N48" s="18"/>
    </row>
    <row r="49" spans="1:14" s="1" customFormat="1" ht="48" x14ac:dyDescent="0.2">
      <c r="A49" s="93" t="s">
        <v>139</v>
      </c>
      <c r="B49" s="96" t="s">
        <v>130</v>
      </c>
      <c r="C49" s="54" t="s">
        <v>84</v>
      </c>
      <c r="D49" s="53" t="s">
        <v>72</v>
      </c>
      <c r="E49" s="54" t="s">
        <v>73</v>
      </c>
      <c r="F49" s="36">
        <v>295</v>
      </c>
      <c r="G49" s="37"/>
      <c r="H49" s="46"/>
      <c r="I49" s="38" t="s">
        <v>42</v>
      </c>
      <c r="J49" s="39"/>
      <c r="K49" s="40"/>
      <c r="L49" s="35"/>
      <c r="M49" s="28" t="str">
        <f t="shared" si="6"/>
        <v>podaj stawkę!</v>
      </c>
      <c r="N49" s="20">
        <f t="shared" si="7"/>
        <v>1</v>
      </c>
    </row>
    <row r="50" spans="1:14" s="1" customFormat="1" ht="36" x14ac:dyDescent="0.2">
      <c r="A50" s="94"/>
      <c r="B50" s="97"/>
      <c r="C50" s="44" t="s">
        <v>80</v>
      </c>
      <c r="D50" s="48" t="s">
        <v>75</v>
      </c>
      <c r="E50" s="44" t="s">
        <v>73</v>
      </c>
      <c r="F50" s="55"/>
      <c r="G50" s="37"/>
      <c r="H50" s="46"/>
      <c r="I50" s="56">
        <v>0.08</v>
      </c>
      <c r="J50" s="39"/>
      <c r="K50" s="40"/>
      <c r="L50" s="35"/>
      <c r="M50" s="28" t="str">
        <f t="shared" si="6"/>
        <v>OK</v>
      </c>
      <c r="N50" s="20">
        <f t="shared" si="7"/>
        <v>0</v>
      </c>
    </row>
    <row r="51" spans="1:14" s="1" customFormat="1" ht="36.75" thickBot="1" x14ac:dyDescent="0.25">
      <c r="A51" s="95"/>
      <c r="B51" s="98"/>
      <c r="C51" s="57" t="s">
        <v>85</v>
      </c>
      <c r="D51" s="58" t="s">
        <v>77</v>
      </c>
      <c r="E51" s="57" t="s">
        <v>73</v>
      </c>
      <c r="F51" s="59">
        <v>945</v>
      </c>
      <c r="G51" s="37"/>
      <c r="H51" s="46"/>
      <c r="I51" s="56">
        <v>0.08</v>
      </c>
      <c r="J51" s="39"/>
      <c r="K51" s="40"/>
      <c r="L51" s="35"/>
      <c r="M51" s="28" t="str">
        <f t="shared" si="6"/>
        <v>podaj stawkę!</v>
      </c>
      <c r="N51" s="20">
        <f t="shared" si="7"/>
        <v>1</v>
      </c>
    </row>
    <row r="52" spans="1:14" s="1" customFormat="1" ht="35.25" customHeight="1" thickBot="1" x14ac:dyDescent="0.3">
      <c r="A52" s="99" t="s">
        <v>86</v>
      </c>
      <c r="B52" s="100"/>
      <c r="C52" s="100"/>
      <c r="D52" s="100"/>
      <c r="E52" s="100"/>
      <c r="F52" s="100"/>
      <c r="G52" s="100"/>
      <c r="H52" s="100"/>
      <c r="I52" s="100"/>
      <c r="J52" s="100"/>
      <c r="K52" s="101"/>
      <c r="L52" s="35"/>
      <c r="M52" s="25"/>
      <c r="N52" s="18"/>
    </row>
    <row r="53" spans="1:14" s="1" customFormat="1" ht="48" x14ac:dyDescent="0.2">
      <c r="A53" s="93" t="s">
        <v>140</v>
      </c>
      <c r="B53" s="96" t="s">
        <v>130</v>
      </c>
      <c r="C53" s="54" t="s">
        <v>84</v>
      </c>
      <c r="D53" s="53" t="s">
        <v>72</v>
      </c>
      <c r="E53" s="54" t="s">
        <v>73</v>
      </c>
      <c r="F53" s="36">
        <v>418</v>
      </c>
      <c r="G53" s="37"/>
      <c r="H53" s="46"/>
      <c r="I53" s="38" t="s">
        <v>42</v>
      </c>
      <c r="J53" s="39"/>
      <c r="K53" s="40"/>
      <c r="L53" s="35"/>
      <c r="M53" s="28" t="str">
        <f t="shared" si="6"/>
        <v>podaj stawkę!</v>
      </c>
      <c r="N53" s="20">
        <f t="shared" si="7"/>
        <v>1</v>
      </c>
    </row>
    <row r="54" spans="1:14" s="1" customFormat="1" ht="36" x14ac:dyDescent="0.2">
      <c r="A54" s="94"/>
      <c r="B54" s="97"/>
      <c r="C54" s="44" t="s">
        <v>80</v>
      </c>
      <c r="D54" s="48" t="s">
        <v>75</v>
      </c>
      <c r="E54" s="44" t="s">
        <v>73</v>
      </c>
      <c r="F54" s="55"/>
      <c r="G54" s="37"/>
      <c r="H54" s="46"/>
      <c r="I54" s="56">
        <v>0.08</v>
      </c>
      <c r="J54" s="39"/>
      <c r="K54" s="40"/>
      <c r="L54" s="35"/>
      <c r="M54" s="28" t="str">
        <f t="shared" si="6"/>
        <v>OK</v>
      </c>
      <c r="N54" s="20">
        <f t="shared" si="7"/>
        <v>0</v>
      </c>
    </row>
    <row r="55" spans="1:14" s="1" customFormat="1" ht="36" x14ac:dyDescent="0.2">
      <c r="A55" s="95"/>
      <c r="B55" s="98"/>
      <c r="C55" s="57" t="s">
        <v>85</v>
      </c>
      <c r="D55" s="58" t="s">
        <v>77</v>
      </c>
      <c r="E55" s="57" t="s">
        <v>73</v>
      </c>
      <c r="F55" s="59"/>
      <c r="G55" s="37"/>
      <c r="H55" s="46"/>
      <c r="I55" s="56">
        <v>0.08</v>
      </c>
      <c r="J55" s="39"/>
      <c r="K55" s="40"/>
      <c r="L55" s="35"/>
      <c r="M55" s="28" t="str">
        <f t="shared" si="6"/>
        <v>OK</v>
      </c>
      <c r="N55" s="20">
        <f t="shared" si="7"/>
        <v>0</v>
      </c>
    </row>
    <row r="56" spans="1:14" s="1" customFormat="1" ht="45" customHeight="1" thickBot="1" x14ac:dyDescent="0.3">
      <c r="A56" s="99" t="s">
        <v>87</v>
      </c>
      <c r="B56" s="100"/>
      <c r="C56" s="100"/>
      <c r="D56" s="100"/>
      <c r="E56" s="100"/>
      <c r="F56" s="100"/>
      <c r="G56" s="100"/>
      <c r="H56" s="100"/>
      <c r="I56" s="100"/>
      <c r="J56" s="100"/>
      <c r="K56" s="101"/>
      <c r="L56" s="35"/>
      <c r="M56" s="25"/>
      <c r="N56" s="18"/>
    </row>
    <row r="57" spans="1:14" s="1" customFormat="1" ht="48" x14ac:dyDescent="0.2">
      <c r="A57" s="93" t="s">
        <v>141</v>
      </c>
      <c r="B57" s="96" t="s">
        <v>130</v>
      </c>
      <c r="C57" s="54" t="s">
        <v>79</v>
      </c>
      <c r="D57" s="53" t="s">
        <v>72</v>
      </c>
      <c r="E57" s="54" t="s">
        <v>73</v>
      </c>
      <c r="F57" s="36">
        <v>80</v>
      </c>
      <c r="G57" s="37"/>
      <c r="H57" s="46"/>
      <c r="I57" s="38" t="s">
        <v>42</v>
      </c>
      <c r="J57" s="39"/>
      <c r="K57" s="40"/>
      <c r="L57" s="35"/>
      <c r="M57" s="28" t="str">
        <f t="shared" si="6"/>
        <v>podaj stawkę!</v>
      </c>
      <c r="N57" s="20">
        <f t="shared" si="7"/>
        <v>1</v>
      </c>
    </row>
    <row r="58" spans="1:14" s="1" customFormat="1" ht="36" x14ac:dyDescent="0.2">
      <c r="A58" s="94"/>
      <c r="B58" s="97"/>
      <c r="C58" s="44" t="s">
        <v>80</v>
      </c>
      <c r="D58" s="48" t="s">
        <v>75</v>
      </c>
      <c r="E58" s="44" t="s">
        <v>73</v>
      </c>
      <c r="F58" s="55"/>
      <c r="G58" s="37"/>
      <c r="H58" s="46"/>
      <c r="I58" s="56">
        <v>0.08</v>
      </c>
      <c r="J58" s="39"/>
      <c r="K58" s="40"/>
      <c r="L58" s="35"/>
      <c r="M58" s="28" t="str">
        <f t="shared" si="6"/>
        <v>OK</v>
      </c>
      <c r="N58" s="20">
        <f t="shared" si="7"/>
        <v>0</v>
      </c>
    </row>
    <row r="59" spans="1:14" s="1" customFormat="1" ht="36.75" thickBot="1" x14ac:dyDescent="0.25">
      <c r="A59" s="95"/>
      <c r="B59" s="98"/>
      <c r="C59" s="57" t="s">
        <v>82</v>
      </c>
      <c r="D59" s="58" t="s">
        <v>77</v>
      </c>
      <c r="E59" s="57" t="s">
        <v>73</v>
      </c>
      <c r="F59" s="59">
        <v>940</v>
      </c>
      <c r="G59" s="37"/>
      <c r="H59" s="46"/>
      <c r="I59" s="56">
        <v>0.08</v>
      </c>
      <c r="J59" s="39"/>
      <c r="K59" s="40"/>
      <c r="L59" s="35"/>
      <c r="M59" s="28" t="str">
        <f t="shared" si="6"/>
        <v>podaj stawkę!</v>
      </c>
      <c r="N59" s="20">
        <f t="shared" si="7"/>
        <v>1</v>
      </c>
    </row>
    <row r="60" spans="1:14" s="1" customFormat="1" ht="27" customHeight="1" thickBot="1" x14ac:dyDescent="0.3">
      <c r="A60" s="99" t="s">
        <v>88</v>
      </c>
      <c r="B60" s="100"/>
      <c r="C60" s="100"/>
      <c r="D60" s="100"/>
      <c r="E60" s="100"/>
      <c r="F60" s="100"/>
      <c r="G60" s="100"/>
      <c r="H60" s="100"/>
      <c r="I60" s="100"/>
      <c r="J60" s="100"/>
      <c r="K60" s="101"/>
      <c r="L60" s="35"/>
      <c r="M60" s="25"/>
      <c r="N60" s="18"/>
    </row>
    <row r="61" spans="1:14" s="1" customFormat="1" ht="24" x14ac:dyDescent="0.2">
      <c r="A61" s="62">
        <v>24</v>
      </c>
      <c r="B61" s="49" t="s">
        <v>131</v>
      </c>
      <c r="C61" s="54" t="s">
        <v>89</v>
      </c>
      <c r="D61" s="53" t="s">
        <v>88</v>
      </c>
      <c r="E61" s="54" t="s">
        <v>73</v>
      </c>
      <c r="F61" s="36">
        <v>3800</v>
      </c>
      <c r="G61" s="37"/>
      <c r="H61" s="46"/>
      <c r="I61" s="38" t="s">
        <v>42</v>
      </c>
      <c r="J61" s="39"/>
      <c r="K61" s="40"/>
      <c r="L61" s="35"/>
      <c r="M61" s="28" t="str">
        <f t="shared" si="6"/>
        <v>podaj stawkę!</v>
      </c>
      <c r="N61" s="20">
        <f t="shared" si="7"/>
        <v>1</v>
      </c>
    </row>
    <row r="62" spans="1:14" s="1" customFormat="1" ht="24.75" thickBot="1" x14ac:dyDescent="0.25">
      <c r="A62" s="63">
        <v>25</v>
      </c>
      <c r="B62" s="64" t="s">
        <v>132</v>
      </c>
      <c r="C62" s="65" t="s">
        <v>90</v>
      </c>
      <c r="D62" s="66" t="s">
        <v>91</v>
      </c>
      <c r="E62" s="67" t="s">
        <v>13</v>
      </c>
      <c r="F62" s="55"/>
      <c r="G62" s="37"/>
      <c r="H62" s="46"/>
      <c r="I62" s="56">
        <v>0.08</v>
      </c>
      <c r="J62" s="39"/>
      <c r="K62" s="40"/>
      <c r="L62" s="35"/>
      <c r="M62" s="28" t="str">
        <f t="shared" si="6"/>
        <v>OK</v>
      </c>
      <c r="N62" s="20">
        <f t="shared" si="7"/>
        <v>0</v>
      </c>
    </row>
    <row r="63" spans="1:14" s="1" customFormat="1" ht="31.5" customHeight="1" thickBot="1" x14ac:dyDescent="0.3">
      <c r="A63" s="118" t="s">
        <v>92</v>
      </c>
      <c r="B63" s="119"/>
      <c r="C63" s="119"/>
      <c r="D63" s="119"/>
      <c r="E63" s="119"/>
      <c r="F63" s="119"/>
      <c r="G63" s="119"/>
      <c r="H63" s="119"/>
      <c r="I63" s="119"/>
      <c r="J63" s="119"/>
      <c r="K63" s="120"/>
      <c r="L63" s="35"/>
      <c r="M63" s="25"/>
      <c r="N63" s="18"/>
    </row>
    <row r="64" spans="1:14" s="1" customFormat="1" ht="24" x14ac:dyDescent="0.2">
      <c r="A64" s="62">
        <v>26</v>
      </c>
      <c r="B64" s="49" t="s">
        <v>133</v>
      </c>
      <c r="C64" s="52" t="s">
        <v>93</v>
      </c>
      <c r="D64" s="53" t="s">
        <v>94</v>
      </c>
      <c r="E64" s="54" t="s">
        <v>73</v>
      </c>
      <c r="F64" s="36"/>
      <c r="G64" s="37"/>
      <c r="H64" s="46"/>
      <c r="I64" s="38" t="s">
        <v>42</v>
      </c>
      <c r="J64" s="39"/>
      <c r="K64" s="40"/>
      <c r="L64" s="35"/>
      <c r="M64" s="28" t="str">
        <f t="shared" si="6"/>
        <v>OK</v>
      </c>
      <c r="N64" s="20">
        <f t="shared" si="7"/>
        <v>0</v>
      </c>
    </row>
    <row r="65" spans="1:14" s="1" customFormat="1" ht="24" x14ac:dyDescent="0.2">
      <c r="A65" s="68">
        <v>27</v>
      </c>
      <c r="B65" s="49">
        <v>27</v>
      </c>
      <c r="C65" s="44" t="s">
        <v>95</v>
      </c>
      <c r="D65" s="48" t="s">
        <v>96</v>
      </c>
      <c r="E65" s="44" t="s">
        <v>73</v>
      </c>
      <c r="F65" s="55"/>
      <c r="G65" s="37"/>
      <c r="H65" s="46"/>
      <c r="I65" s="56">
        <v>0.08</v>
      </c>
      <c r="J65" s="39"/>
      <c r="K65" s="40"/>
      <c r="L65" s="35"/>
      <c r="M65" s="28" t="str">
        <f t="shared" si="6"/>
        <v>OK</v>
      </c>
      <c r="N65" s="20">
        <f t="shared" si="7"/>
        <v>0</v>
      </c>
    </row>
    <row r="66" spans="1:14" s="1" customFormat="1" ht="24.75" thickBot="1" x14ac:dyDescent="0.25">
      <c r="A66" s="63">
        <v>28</v>
      </c>
      <c r="B66" s="49">
        <v>28</v>
      </c>
      <c r="C66" s="57" t="s">
        <v>97</v>
      </c>
      <c r="D66" s="58" t="s">
        <v>98</v>
      </c>
      <c r="E66" s="57" t="s">
        <v>73</v>
      </c>
      <c r="F66" s="59">
        <v>25</v>
      </c>
      <c r="G66" s="37"/>
      <c r="H66" s="46"/>
      <c r="I66" s="56">
        <v>0.08</v>
      </c>
      <c r="J66" s="39"/>
      <c r="K66" s="40"/>
      <c r="L66" s="35"/>
      <c r="M66" s="28" t="str">
        <f t="shared" si="6"/>
        <v>podaj stawkę!</v>
      </c>
      <c r="N66" s="20">
        <f t="shared" si="7"/>
        <v>1</v>
      </c>
    </row>
    <row r="67" spans="1:14" s="1" customFormat="1" ht="27.75" customHeight="1" thickBot="1" x14ac:dyDescent="0.3">
      <c r="A67" s="99" t="s">
        <v>99</v>
      </c>
      <c r="B67" s="100"/>
      <c r="C67" s="100"/>
      <c r="D67" s="100"/>
      <c r="E67" s="100"/>
      <c r="F67" s="100"/>
      <c r="G67" s="100"/>
      <c r="H67" s="100"/>
      <c r="I67" s="100"/>
      <c r="J67" s="100"/>
      <c r="K67" s="101"/>
      <c r="L67" s="35"/>
      <c r="M67" s="25"/>
      <c r="N67" s="18"/>
    </row>
    <row r="68" spans="1:14" s="1" customFormat="1" ht="24.75" thickBot="1" x14ac:dyDescent="0.25">
      <c r="A68" s="62">
        <v>29</v>
      </c>
      <c r="B68" s="49" t="s">
        <v>134</v>
      </c>
      <c r="C68" s="60" t="s">
        <v>100</v>
      </c>
      <c r="D68" s="53" t="s">
        <v>101</v>
      </c>
      <c r="E68" s="54" t="s">
        <v>102</v>
      </c>
      <c r="F68" s="69">
        <v>5</v>
      </c>
      <c r="G68" s="70"/>
      <c r="H68" s="71"/>
      <c r="I68" s="72" t="s">
        <v>42</v>
      </c>
      <c r="J68" s="73"/>
      <c r="K68" s="74"/>
      <c r="L68" s="35"/>
      <c r="M68" s="28" t="str">
        <f t="shared" si="6"/>
        <v>podaj stawkę!</v>
      </c>
      <c r="N68" s="20">
        <f t="shared" si="7"/>
        <v>1</v>
      </c>
    </row>
    <row r="69" spans="1:14" s="1" customFormat="1" ht="18.75" x14ac:dyDescent="0.2">
      <c r="A69" s="68">
        <v>30</v>
      </c>
      <c r="B69" s="43"/>
      <c r="C69" s="75" t="s">
        <v>103</v>
      </c>
      <c r="D69" s="45" t="s">
        <v>104</v>
      </c>
      <c r="E69" s="47" t="s">
        <v>47</v>
      </c>
      <c r="F69" s="76">
        <v>154.72</v>
      </c>
      <c r="G69" s="37"/>
      <c r="H69" s="71"/>
      <c r="I69" s="56">
        <v>0.08</v>
      </c>
      <c r="J69" s="39"/>
      <c r="K69" s="40"/>
      <c r="L69" s="35"/>
      <c r="M69" s="28" t="str">
        <f t="shared" ref="M69:M72" si="8">IF(AND(F69&gt;0,OR(ISBLANK(G69),G69=0)),"podaj stawkę!",IF(AND(ISBLANK(F69),G69&gt;0),"usuń stawkę","OK"))</f>
        <v>podaj stawkę!</v>
      </c>
      <c r="N69" s="20">
        <f t="shared" ref="N69:N72" si="9">IF(M69&lt;&gt;"OK",1,0)</f>
        <v>1</v>
      </c>
    </row>
    <row r="70" spans="1:14" s="1" customFormat="1" ht="18.75" x14ac:dyDescent="0.2">
      <c r="A70" s="68">
        <v>31</v>
      </c>
      <c r="B70" s="43"/>
      <c r="C70" s="75" t="s">
        <v>105</v>
      </c>
      <c r="D70" s="45" t="s">
        <v>104</v>
      </c>
      <c r="E70" s="47" t="s">
        <v>47</v>
      </c>
      <c r="F70" s="76">
        <v>103</v>
      </c>
      <c r="G70" s="37"/>
      <c r="H70" s="46"/>
      <c r="I70" s="56">
        <v>0.23</v>
      </c>
      <c r="J70" s="39"/>
      <c r="K70" s="40"/>
      <c r="L70" s="35"/>
      <c r="M70" s="28" t="str">
        <f t="shared" si="8"/>
        <v>podaj stawkę!</v>
      </c>
      <c r="N70" s="20">
        <f t="shared" si="9"/>
        <v>1</v>
      </c>
    </row>
    <row r="71" spans="1:14" s="1" customFormat="1" ht="18.75" x14ac:dyDescent="0.2">
      <c r="A71" s="68">
        <v>32</v>
      </c>
      <c r="B71" s="43"/>
      <c r="C71" s="75" t="s">
        <v>106</v>
      </c>
      <c r="D71" s="45" t="s">
        <v>107</v>
      </c>
      <c r="E71" s="47" t="s">
        <v>47</v>
      </c>
      <c r="F71" s="76">
        <v>30</v>
      </c>
      <c r="G71" s="37"/>
      <c r="H71" s="46"/>
      <c r="I71" s="56">
        <v>0.08</v>
      </c>
      <c r="J71" s="39"/>
      <c r="K71" s="40"/>
      <c r="L71" s="35"/>
      <c r="M71" s="28" t="str">
        <f t="shared" si="8"/>
        <v>podaj stawkę!</v>
      </c>
      <c r="N71" s="20">
        <f t="shared" si="9"/>
        <v>1</v>
      </c>
    </row>
    <row r="72" spans="1:14" s="1" customFormat="1" ht="19.5" thickBot="1" x14ac:dyDescent="0.25">
      <c r="A72" s="77">
        <v>33</v>
      </c>
      <c r="B72" s="78"/>
      <c r="C72" s="79" t="s">
        <v>108</v>
      </c>
      <c r="D72" s="80" t="s">
        <v>107</v>
      </c>
      <c r="E72" s="81" t="s">
        <v>47</v>
      </c>
      <c r="F72" s="82"/>
      <c r="G72" s="83"/>
      <c r="H72" s="84"/>
      <c r="I72" s="85">
        <v>0.23</v>
      </c>
      <c r="J72" s="86"/>
      <c r="K72" s="87"/>
      <c r="L72" s="35"/>
      <c r="M72" s="28" t="str">
        <f t="shared" si="8"/>
        <v>OK</v>
      </c>
      <c r="N72" s="20">
        <f t="shared" si="9"/>
        <v>0</v>
      </c>
    </row>
    <row r="73" spans="1:14" s="1" customFormat="1" ht="21.75" customHeight="1" x14ac:dyDescent="0.25">
      <c r="A73" s="88"/>
      <c r="B73" s="88"/>
      <c r="C73" s="89"/>
      <c r="D73" s="88"/>
      <c r="E73" s="88"/>
      <c r="F73" s="88"/>
      <c r="G73" s="88"/>
      <c r="H73" s="90"/>
      <c r="I73" s="88"/>
      <c r="J73" s="88"/>
      <c r="K73" s="88"/>
      <c r="L73" s="35"/>
      <c r="M73" s="25"/>
      <c r="N73" s="23">
        <f>SUM(N17:N72)</f>
        <v>32</v>
      </c>
    </row>
    <row r="74" spans="1:14" s="1" customFormat="1" x14ac:dyDescent="0.25">
      <c r="C74" s="9"/>
      <c r="M74" s="25"/>
      <c r="N74" s="18"/>
    </row>
    <row r="75" spans="1:14" s="1" customFormat="1" ht="33.75" customHeight="1" x14ac:dyDescent="0.3">
      <c r="A75" s="91" t="s">
        <v>109</v>
      </c>
      <c r="B75" s="91"/>
      <c r="C75" s="91"/>
      <c r="D75" s="17">
        <f>SUM(H17:H39,H41:H43,H45:H47,H49:H51,H53:H55,H57:H59,H61:H62,H64:H66,H68:H72)</f>
        <v>0</v>
      </c>
      <c r="E75" s="7"/>
      <c r="F75" s="7"/>
      <c r="G75" s="7"/>
      <c r="H75" s="129"/>
      <c r="I75" s="130"/>
      <c r="J75" s="130"/>
      <c r="K75" s="131"/>
      <c r="M75" s="29"/>
      <c r="N75" s="16"/>
    </row>
    <row r="76" spans="1:14" s="1" customFormat="1" ht="36.75" customHeight="1" x14ac:dyDescent="0.3">
      <c r="A76" s="91" t="s">
        <v>110</v>
      </c>
      <c r="B76" s="91"/>
      <c r="C76" s="91"/>
      <c r="D76" s="17">
        <f>SUM(K17:K39,K41:K43,K45:K47,K49:K51,K53:K55,K57:K59,K61:K62,K64:K66,K68:K72)</f>
        <v>0</v>
      </c>
      <c r="E76" s="7"/>
      <c r="F76" s="7"/>
      <c r="G76" s="7"/>
      <c r="H76" s="132"/>
      <c r="I76" s="133"/>
      <c r="J76" s="133"/>
      <c r="K76" s="134"/>
      <c r="L76" s="8"/>
      <c r="M76" s="29"/>
      <c r="N76" s="16"/>
    </row>
    <row r="77" spans="1:14" s="1" customFormat="1" x14ac:dyDescent="0.25">
      <c r="C77" s="9"/>
      <c r="E77" s="15"/>
      <c r="F77" s="15"/>
      <c r="G77" s="15"/>
      <c r="H77" s="132"/>
      <c r="I77" s="133"/>
      <c r="J77" s="133"/>
      <c r="K77" s="134"/>
      <c r="L77" s="8"/>
      <c r="M77" s="25"/>
      <c r="N77" s="18"/>
    </row>
    <row r="78" spans="1:14" s="1" customFormat="1" x14ac:dyDescent="0.25">
      <c r="C78" s="9"/>
      <c r="E78" s="15"/>
      <c r="F78" s="15"/>
      <c r="G78" s="15"/>
      <c r="H78" s="135"/>
      <c r="I78" s="136"/>
      <c r="J78" s="136"/>
      <c r="K78" s="137"/>
      <c r="M78" s="25"/>
      <c r="N78" s="18"/>
    </row>
    <row r="80" spans="1:14" ht="27" x14ac:dyDescent="0.35">
      <c r="D80" s="24" t="str">
        <f>IF(N73&gt;0,"Nie wypełniono wszystkich stawek lub wprowadzono niepotrzebne stawki!!!!!!","")</f>
        <v>Nie wypełniono wszystkich stawek lub wprowadzono niepotrzebne stawki!!!!!!</v>
      </c>
    </row>
    <row r="81" spans="8:8" ht="30.75" customHeight="1" x14ac:dyDescent="0.25">
      <c r="H81" s="34"/>
    </row>
  </sheetData>
  <sheetProtection selectLockedCells="1"/>
  <autoFilter ref="A1:M80"/>
  <mergeCells count="52">
    <mergeCell ref="H75:K78"/>
    <mergeCell ref="A3:J3"/>
    <mergeCell ref="A4:E4"/>
    <mergeCell ref="A8:K8"/>
    <mergeCell ref="A10:D10"/>
    <mergeCell ref="A11:D11"/>
    <mergeCell ref="A12:D12"/>
    <mergeCell ref="A13:D13"/>
    <mergeCell ref="A14:K14"/>
    <mergeCell ref="C16:D16"/>
    <mergeCell ref="A41:A43"/>
    <mergeCell ref="B41:B43"/>
    <mergeCell ref="A44:K44"/>
    <mergeCell ref="A45:A47"/>
    <mergeCell ref="B45:B47"/>
    <mergeCell ref="A48:K48"/>
    <mergeCell ref="H20:H24"/>
    <mergeCell ref="I20:I24"/>
    <mergeCell ref="J20:J24"/>
    <mergeCell ref="K20:K24"/>
    <mergeCell ref="A40:K40"/>
    <mergeCell ref="A20:A24"/>
    <mergeCell ref="B20:B24"/>
    <mergeCell ref="E20:E24"/>
    <mergeCell ref="F20:F24"/>
    <mergeCell ref="G20:G24"/>
    <mergeCell ref="I27:I28"/>
    <mergeCell ref="J27:J28"/>
    <mergeCell ref="K27:K28"/>
    <mergeCell ref="M27:M28"/>
    <mergeCell ref="A63:K63"/>
    <mergeCell ref="B27:B28"/>
    <mergeCell ref="E27:E28"/>
    <mergeCell ref="F27:F28"/>
    <mergeCell ref="G27:G28"/>
    <mergeCell ref="H27:H28"/>
    <mergeCell ref="A76:C76"/>
    <mergeCell ref="N20:N24"/>
    <mergeCell ref="N27:N28"/>
    <mergeCell ref="A75:C75"/>
    <mergeCell ref="A57:A59"/>
    <mergeCell ref="B57:B59"/>
    <mergeCell ref="A60:K60"/>
    <mergeCell ref="A67:K67"/>
    <mergeCell ref="A49:A51"/>
    <mergeCell ref="B49:B51"/>
    <mergeCell ref="A52:K52"/>
    <mergeCell ref="A53:A55"/>
    <mergeCell ref="B53:B55"/>
    <mergeCell ref="A56:K56"/>
    <mergeCell ref="M20:M24"/>
    <mergeCell ref="A27:A28"/>
  </mergeCells>
  <conditionalFormatting sqref="J17:K39 H17:H39 H70:H72 J69:K72">
    <cfRule type="cellIs" dxfId="59" priority="98" operator="greaterThan">
      <formula>0</formula>
    </cfRule>
  </conditionalFormatting>
  <conditionalFormatting sqref="M17:M20 M25:M27 M29:M39">
    <cfRule type="cellIs" dxfId="58" priority="92" operator="notEqual">
      <formula>"OK"</formula>
    </cfRule>
    <cfRule type="cellIs" dxfId="57" priority="93" operator="equal">
      <formula>"OK"</formula>
    </cfRule>
  </conditionalFormatting>
  <conditionalFormatting sqref="M41:M43 M69:M72">
    <cfRule type="cellIs" dxfId="56" priority="90" operator="notEqual">
      <formula>"OK"</formula>
    </cfRule>
    <cfRule type="cellIs" dxfId="55" priority="91" operator="equal">
      <formula>"OK"</formula>
    </cfRule>
  </conditionalFormatting>
  <conditionalFormatting sqref="M45:M47">
    <cfRule type="cellIs" dxfId="54" priority="88" operator="notEqual">
      <formula>"OK"</formula>
    </cfRule>
    <cfRule type="cellIs" dxfId="53" priority="89" operator="equal">
      <formula>"OK"</formula>
    </cfRule>
  </conditionalFormatting>
  <conditionalFormatting sqref="M49:M51">
    <cfRule type="cellIs" dxfId="52" priority="86" operator="notEqual">
      <formula>"OK"</formula>
    </cfRule>
    <cfRule type="cellIs" dxfId="51" priority="87" operator="equal">
      <formula>"OK"</formula>
    </cfRule>
  </conditionalFormatting>
  <conditionalFormatting sqref="M53:M55">
    <cfRule type="cellIs" dxfId="50" priority="84" operator="notEqual">
      <formula>"OK"</formula>
    </cfRule>
    <cfRule type="cellIs" dxfId="49" priority="85" operator="equal">
      <formula>"OK"</formula>
    </cfRule>
  </conditionalFormatting>
  <conditionalFormatting sqref="M57:M59">
    <cfRule type="cellIs" dxfId="48" priority="82" operator="notEqual">
      <formula>"OK"</formula>
    </cfRule>
    <cfRule type="cellIs" dxfId="47" priority="83" operator="equal">
      <formula>"OK"</formula>
    </cfRule>
  </conditionalFormatting>
  <conditionalFormatting sqref="M61:M62">
    <cfRule type="cellIs" dxfId="46" priority="80" operator="notEqual">
      <formula>"OK"</formula>
    </cfRule>
    <cfRule type="cellIs" dxfId="45" priority="81" operator="equal">
      <formula>"OK"</formula>
    </cfRule>
  </conditionalFormatting>
  <conditionalFormatting sqref="M64:M66">
    <cfRule type="cellIs" dxfId="44" priority="78" operator="notEqual">
      <formula>"OK"</formula>
    </cfRule>
    <cfRule type="cellIs" dxfId="43" priority="79" operator="equal">
      <formula>"OK"</formula>
    </cfRule>
  </conditionalFormatting>
  <conditionalFormatting sqref="M68">
    <cfRule type="cellIs" dxfId="42" priority="76" operator="notEqual">
      <formula>"OK"</formula>
    </cfRule>
    <cfRule type="cellIs" dxfId="41" priority="77" operator="equal">
      <formula>"OK"</formula>
    </cfRule>
  </conditionalFormatting>
  <conditionalFormatting sqref="H42:H43 J42:K43">
    <cfRule type="cellIs" dxfId="40" priority="75" operator="greaterThan">
      <formula>0</formula>
    </cfRule>
  </conditionalFormatting>
  <conditionalFormatting sqref="J41:K41">
    <cfRule type="cellIs" dxfId="39" priority="74" operator="greaterThan">
      <formula>0</formula>
    </cfRule>
  </conditionalFormatting>
  <conditionalFormatting sqref="H41">
    <cfRule type="cellIs" dxfId="38" priority="73" operator="greaterThan">
      <formula>0</formula>
    </cfRule>
  </conditionalFormatting>
  <conditionalFormatting sqref="H41:H43 H17:H39 H70:H72">
    <cfRule type="cellIs" dxfId="37" priority="72" operator="greaterThan">
      <formula>0</formula>
    </cfRule>
  </conditionalFormatting>
  <conditionalFormatting sqref="H46 J46:K47">
    <cfRule type="cellIs" dxfId="36" priority="71" operator="greaterThan">
      <formula>0</formula>
    </cfRule>
  </conditionalFormatting>
  <conditionalFormatting sqref="J45:K45">
    <cfRule type="cellIs" dxfId="35" priority="70" operator="greaterThan">
      <formula>0</formula>
    </cfRule>
  </conditionalFormatting>
  <conditionalFormatting sqref="H62 J62:K62">
    <cfRule type="cellIs" dxfId="34" priority="55" operator="greaterThan">
      <formula>0</formula>
    </cfRule>
  </conditionalFormatting>
  <conditionalFormatting sqref="H46">
    <cfRule type="cellIs" dxfId="33" priority="68" operator="greaterThan">
      <formula>0</formula>
    </cfRule>
  </conditionalFormatting>
  <conditionalFormatting sqref="H50 J50:K51">
    <cfRule type="cellIs" dxfId="32" priority="67" operator="greaterThan">
      <formula>0</formula>
    </cfRule>
  </conditionalFormatting>
  <conditionalFormatting sqref="J49:K49">
    <cfRule type="cellIs" dxfId="31" priority="66" operator="greaterThan">
      <formula>0</formula>
    </cfRule>
  </conditionalFormatting>
  <conditionalFormatting sqref="H50">
    <cfRule type="cellIs" dxfId="30" priority="64" operator="greaterThan">
      <formula>0</formula>
    </cfRule>
  </conditionalFormatting>
  <conditionalFormatting sqref="H54:H55 J54:K55">
    <cfRule type="cellIs" dxfId="29" priority="63" operator="greaterThan">
      <formula>0</formula>
    </cfRule>
  </conditionalFormatting>
  <conditionalFormatting sqref="J53:K53">
    <cfRule type="cellIs" dxfId="28" priority="62" operator="greaterThan">
      <formula>0</formula>
    </cfRule>
  </conditionalFormatting>
  <conditionalFormatting sqref="H53">
    <cfRule type="cellIs" dxfId="27" priority="61" operator="greaterThan">
      <formula>0</formula>
    </cfRule>
  </conditionalFormatting>
  <conditionalFormatting sqref="H53:H55">
    <cfRule type="cellIs" dxfId="26" priority="60" operator="greaterThan">
      <formula>0</formula>
    </cfRule>
  </conditionalFormatting>
  <conditionalFormatting sqref="H58 J58:K59">
    <cfRule type="cellIs" dxfId="25" priority="59" operator="greaterThan">
      <formula>0</formula>
    </cfRule>
  </conditionalFormatting>
  <conditionalFormatting sqref="J57:K57">
    <cfRule type="cellIs" dxfId="24" priority="58" operator="greaterThan">
      <formula>0</formula>
    </cfRule>
  </conditionalFormatting>
  <conditionalFormatting sqref="H65:H66 J65:K66">
    <cfRule type="cellIs" dxfId="23" priority="51" operator="greaterThan">
      <formula>0</formula>
    </cfRule>
  </conditionalFormatting>
  <conditionalFormatting sqref="H58">
    <cfRule type="cellIs" dxfId="22" priority="56" operator="greaterThan">
      <formula>0</formula>
    </cfRule>
  </conditionalFormatting>
  <conditionalFormatting sqref="J61:K61">
    <cfRule type="cellIs" dxfId="21" priority="54" operator="greaterThan">
      <formula>0</formula>
    </cfRule>
  </conditionalFormatting>
  <conditionalFormatting sqref="H61">
    <cfRule type="cellIs" dxfId="20" priority="53" operator="greaterThan">
      <formula>0</formula>
    </cfRule>
  </conditionalFormatting>
  <conditionalFormatting sqref="H61:H62">
    <cfRule type="cellIs" dxfId="19" priority="52" operator="greaterThan">
      <formula>0</formula>
    </cfRule>
  </conditionalFormatting>
  <conditionalFormatting sqref="J64:K64">
    <cfRule type="cellIs" dxfId="18" priority="50" operator="greaterThan">
      <formula>0</formula>
    </cfRule>
  </conditionalFormatting>
  <conditionalFormatting sqref="H64">
    <cfRule type="cellIs" dxfId="17" priority="49" operator="greaterThan">
      <formula>0</formula>
    </cfRule>
  </conditionalFormatting>
  <conditionalFormatting sqref="H64:H66">
    <cfRule type="cellIs" dxfId="16" priority="48" operator="greaterThan">
      <formula>0</formula>
    </cfRule>
  </conditionalFormatting>
  <conditionalFormatting sqref="J68:K68">
    <cfRule type="cellIs" dxfId="15" priority="47" operator="greaterThan">
      <formula>0</formula>
    </cfRule>
  </conditionalFormatting>
  <conditionalFormatting sqref="H68:H69">
    <cfRule type="cellIs" dxfId="14" priority="46" operator="greaterThan">
      <formula>0</formula>
    </cfRule>
  </conditionalFormatting>
  <conditionalFormatting sqref="H68:H69">
    <cfRule type="cellIs" dxfId="13" priority="45" operator="greaterThan">
      <formula>0</formula>
    </cfRule>
  </conditionalFormatting>
  <conditionalFormatting sqref="N17:N20 N25:N27 N29:N72">
    <cfRule type="cellIs" dxfId="12" priority="15" operator="greaterThan">
      <formula>0</formula>
    </cfRule>
  </conditionalFormatting>
  <conditionalFormatting sqref="H45">
    <cfRule type="cellIs" dxfId="11" priority="14" operator="greaterThan">
      <formula>0</formula>
    </cfRule>
  </conditionalFormatting>
  <conditionalFormatting sqref="H45">
    <cfRule type="cellIs" dxfId="10" priority="13" operator="greaterThan">
      <formula>0</formula>
    </cfRule>
  </conditionalFormatting>
  <conditionalFormatting sqref="H47">
    <cfRule type="cellIs" dxfId="9" priority="12" operator="greaterThan">
      <formula>0</formula>
    </cfRule>
  </conditionalFormatting>
  <conditionalFormatting sqref="H47">
    <cfRule type="cellIs" dxfId="8" priority="11" operator="greaterThan">
      <formula>0</formula>
    </cfRule>
  </conditionalFormatting>
  <conditionalFormatting sqref="H49">
    <cfRule type="cellIs" dxfId="7" priority="10" operator="greaterThan">
      <formula>0</formula>
    </cfRule>
  </conditionalFormatting>
  <conditionalFormatting sqref="H49">
    <cfRule type="cellIs" dxfId="6" priority="9" operator="greaterThan">
      <formula>0</formula>
    </cfRule>
  </conditionalFormatting>
  <conditionalFormatting sqref="H51">
    <cfRule type="cellIs" dxfId="5" priority="8" operator="greaterThan">
      <formula>0</formula>
    </cfRule>
  </conditionalFormatting>
  <conditionalFormatting sqref="H51">
    <cfRule type="cellIs" dxfId="4" priority="7" operator="greaterThan">
      <formula>0</formula>
    </cfRule>
  </conditionalFormatting>
  <conditionalFormatting sqref="H59">
    <cfRule type="cellIs" dxfId="3" priority="2" operator="greaterThan">
      <formula>0</formula>
    </cfRule>
  </conditionalFormatting>
  <conditionalFormatting sqref="H59">
    <cfRule type="cellIs" dxfId="2" priority="1" operator="greaterThan">
      <formula>0</formula>
    </cfRule>
  </conditionalFormatting>
  <conditionalFormatting sqref="H57">
    <cfRule type="cellIs" dxfId="1" priority="4" operator="greaterThan">
      <formula>0</formula>
    </cfRule>
  </conditionalFormatting>
  <conditionalFormatting sqref="H57">
    <cfRule type="cellIs" dxfId="0" priority="3" operator="greaterThan">
      <formula>0</formula>
    </cfRule>
  </conditionalFormatting>
  <dataValidations count="2">
    <dataValidation type="decimal" allowBlank="1" showInputMessage="1" showErrorMessage="1" errorTitle="stwka" error="Wprowadź liczbę większą od 0. Sprawdż separator części dziesiętnej (przecinek, kropka)_x000a_" promptTitle="stawka" prompt="Podaj stawkę w zł" sqref="G41 G45 G49 G53 G57 G61 G64 G68:G72 G17:G39">
      <formula1>0</formula1>
      <formula2>100000000000</formula2>
    </dataValidation>
    <dataValidation type="list" showInputMessage="1" showErrorMessage="1" error="Podaj właściwą stawkęVAT (8 lub 23%)" sqref="I41:I43 I45:I47 I49:I51 I53:I55 I57:I59 I61:I62 I64:I66 I17:I39 I68:I72">
      <formula1>"8%,23%"</formula1>
    </dataValidation>
  </dataValidations>
  <pageMargins left="0.70866141732283472" right="0.70866141732283472" top="0.74803149606299213" bottom="0.74803149606299213" header="0.31496062992125984" footer="0.31496062992125984"/>
  <pageSetup paperSize="9" scale="71" fitToHeight="0" orientation="landscape" r:id="rId1"/>
  <headerFooter alignWithMargins="0">
    <oddFooter>&amp;Cstrona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2</vt:i4>
      </vt:variant>
    </vt:vector>
  </HeadingPairs>
  <TitlesOfParts>
    <vt:vector size="3" baseType="lpstr">
      <vt:lpstr>pakiet ....</vt:lpstr>
      <vt:lpstr>'pakiet ....'!Obszar_wydruku</vt:lpstr>
      <vt:lpstr>'pakiet ....'!Tytuły_wydruku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Celina Iwan-Szlagowska</cp:lastModifiedBy>
  <cp:lastPrinted>2021-08-11T08:16:16Z</cp:lastPrinted>
  <dcterms:created xsi:type="dcterms:W3CDTF">2020-10-18T08:42:39Z</dcterms:created>
  <dcterms:modified xsi:type="dcterms:W3CDTF">2021-08-11T10:14:46Z</dcterms:modified>
</cp:coreProperties>
</file>